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3" sheetId="1" r:id="rId1"/>
    <sheet name="4" sheetId="2" r:id="rId2"/>
  </sheets>
  <definedNames>
    <definedName name="_xlnm.Print_Area" localSheetId="0">'3'!$A$1:$L$170</definedName>
    <definedName name="_xlnm.Print_Area" localSheetId="1">'4'!$A$1:$L$29</definedName>
  </definedNames>
  <calcPr fullCalcOnLoad="1"/>
</workbook>
</file>

<file path=xl/sharedStrings.xml><?xml version="1.0" encoding="utf-8"?>
<sst xmlns="http://schemas.openxmlformats.org/spreadsheetml/2006/main" count="396" uniqueCount="183">
  <si>
    <t xml:space="preserve"> 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</si>
  <si>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</si>
  <si>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</si>
  <si>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</si>
  <si>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</si>
  <si>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</si>
  <si>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</si>
  <si>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</si>
  <si>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</si>
  <si>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rok budżetowy 2012 (7+8+10+11)</t>
  </si>
  <si>
    <t>w tym źródła finansowania</t>
  </si>
  <si>
    <t>dochody własne jst</t>
  </si>
  <si>
    <t>kredyty i pożyczki</t>
  </si>
  <si>
    <t>w tym:</t>
  </si>
  <si>
    <t>dotacje i środki pochodzące z innych  źr.*</t>
  </si>
  <si>
    <t>środki wymienione
w art. 5 ust. 1 pkt 2 i 3 u.f.p.</t>
  </si>
  <si>
    <t>kredyty i pożyczki podlegające zwrotowi ze środków art. 5 ust. 1 pkt 2 u.f.p</t>
  </si>
  <si>
    <t>1.</t>
  </si>
  <si>
    <t>O20</t>
  </si>
  <si>
    <t>O2001</t>
  </si>
  <si>
    <t>Wspieranie rozwoju obszarów wiejskich - zwiększenie lesistości</t>
  </si>
  <si>
    <t>A.    
 B.
 C.
 D.</t>
  </si>
  <si>
    <t>Starostwo Powiatowe</t>
  </si>
  <si>
    <t>wydatki bieżące</t>
  </si>
  <si>
    <t>wydatki majatkowe</t>
  </si>
  <si>
    <t>Razem dział O20:</t>
  </si>
  <si>
    <t>2.</t>
  </si>
  <si>
    <t>"Rozbudowa głównego układu komunikacyjnego dróg powiatowych na terenie miasta Starachowice w nawiązaniu do istniejącej sieci dróg krajowych i wojewódzkich oraz połaczeń z Gminami Powiatu"</t>
  </si>
  <si>
    <t>A.    
 B.          
 C.
 D.</t>
  </si>
  <si>
    <t>Zarząd Dróg Powiatowych
Starostwo Powiatowe</t>
  </si>
  <si>
    <t>wydatki majątkowe</t>
  </si>
  <si>
    <t>3.</t>
  </si>
  <si>
    <t xml:space="preserve">Przebudowa mostów: na rzece Psarce w m. Tarczek i na rzece Czarna Woda w m. Łomno położonych w ciągu dróg powiatowych łączących drogi wojewódzkie 751 i 752" </t>
  </si>
  <si>
    <t>A.       1 800 000 zł
 B.          500 000 zł
 C.
 D.</t>
  </si>
  <si>
    <t>Zarząd Dróg Powiatowych</t>
  </si>
  <si>
    <t>wydatki bieżace</t>
  </si>
  <si>
    <t>4.</t>
  </si>
  <si>
    <t xml:space="preserve">"Przebudowa drogi powiatowej nr 0603 T Szerzawy - Chybice - Wieloborowice - Szarotka" </t>
  </si>
  <si>
    <t>5.</t>
  </si>
  <si>
    <t>"Przebudowa dróg powiatowych: nr 0613 T Starachowice-Adamów-Styków-Jabłonna-Dąbrowa-Pawłów oraz nr 0628 T Dąbrowa-Kałków  w zakresie poprawy parametrów bezpieczeństwa ruchu drogowego i pieszego"</t>
  </si>
  <si>
    <t>A.            897 584 zł     
 B.        1 170 000 zł
 C.
 D.</t>
  </si>
  <si>
    <t>6.</t>
  </si>
  <si>
    <t>"Rozbudowa ciągu drogi powiatowej 0617 T (15921) Starachowice - Lubienia odcinek od drogi nr 42 do ulicy Krańcowej"</t>
  </si>
  <si>
    <t>A.          
 B.          
 C.
 D.</t>
  </si>
  <si>
    <t>7.</t>
  </si>
  <si>
    <t>"Przebudowa drogi powiatowej nr 0563 T Mirzec - Wąchock"</t>
  </si>
  <si>
    <t>8.</t>
  </si>
  <si>
    <t>"Rozbudowa drogi powiatowej nr 0625T (15929) Krynki - Brody"</t>
  </si>
  <si>
    <t>9.</t>
  </si>
  <si>
    <t>"Przebudowa ciągu drogi powiatowej - ul. Leśna w Starachowicach wraz z wykonaniem zatok autobusowych (na odcinku od skrzyżowania z ul. Kopalnianą do skrzyżowania z drogą do Lipia)"</t>
  </si>
  <si>
    <t>10.</t>
  </si>
  <si>
    <t>Zapewnienie przejezdności dróg poprzez odśnieżanie i likwidacje śliskości w okresie zimowym</t>
  </si>
  <si>
    <t>11.</t>
  </si>
  <si>
    <t>Zapewnienie bezpieczeństwa rchu drogowego</t>
  </si>
  <si>
    <t>12.</t>
  </si>
  <si>
    <t>Działalność statutowa - administracja ZDP</t>
  </si>
  <si>
    <t>Razem dział 600:</t>
  </si>
  <si>
    <t>13.</t>
  </si>
  <si>
    <t>Zarządzanie nieruchomością i koszty eksploatacyjne budynku przy ul. Mrozowskiego 9</t>
  </si>
  <si>
    <t>Razem dział 700:</t>
  </si>
  <si>
    <t>14.</t>
  </si>
  <si>
    <t>Umowy, które są niezbędne dla zapewnienia ciągłości działania</t>
  </si>
  <si>
    <t xml:space="preserve">PINB </t>
  </si>
  <si>
    <t>Razem dział 710:</t>
  </si>
  <si>
    <t>15.</t>
  </si>
  <si>
    <t>"e-świętokrzyskie - Rozbudowa Infrastruktury Informatycznej JST"</t>
  </si>
  <si>
    <t>16.</t>
  </si>
  <si>
    <t>"e-świętokrzyskie - Budowa Systemu Informacji Przestrzennej Województwa Świętokrzyskiego"</t>
  </si>
  <si>
    <t>Razem dział 720:</t>
  </si>
  <si>
    <t>17.</t>
  </si>
  <si>
    <t>18.</t>
  </si>
  <si>
    <t>Trwałość projektu "Nad Czarną i Kamienną - nieodkryte piękno północnej części województwa świętokrzyskiego"</t>
  </si>
  <si>
    <t>Razem dział 750:</t>
  </si>
  <si>
    <t>19.</t>
  </si>
  <si>
    <t xml:space="preserve">KPPSP </t>
  </si>
  <si>
    <t>Razem dział 754:</t>
  </si>
  <si>
    <t>20.</t>
  </si>
  <si>
    <t>Kredyt Nordea Bank - Poręczenie PZOZ w Starachowicach</t>
  </si>
  <si>
    <t>21.</t>
  </si>
  <si>
    <t>Kredyt Nordea Bank - poręczenie udzielone PZOZ w Starachowicach</t>
  </si>
  <si>
    <t>Razem dział 757:</t>
  </si>
  <si>
    <t>22.</t>
  </si>
  <si>
    <t>801
854</t>
  </si>
  <si>
    <t>80102
80111
80121
80134
85403</t>
  </si>
  <si>
    <t>SOSzW</t>
  </si>
  <si>
    <t>23.</t>
  </si>
  <si>
    <t>I LO</t>
  </si>
  <si>
    <t>24.</t>
  </si>
  <si>
    <t>II LO</t>
  </si>
  <si>
    <t>25.</t>
  </si>
  <si>
    <t>III LO</t>
  </si>
  <si>
    <t>26.</t>
  </si>
  <si>
    <t>80120
80130</t>
  </si>
  <si>
    <t>ZSZ Nr 3</t>
  </si>
  <si>
    <t>27.</t>
  </si>
  <si>
    <t>Budowa Sali Sportowej w I Liceum Ogólnokształcącym w Starachowicach</t>
  </si>
  <si>
    <t>28.</t>
  </si>
  <si>
    <t>Budowa Boiska Sportowego przy Zespole Szkół Zawodowych Nr 2 w Starachowicach</t>
  </si>
  <si>
    <t>29.</t>
  </si>
  <si>
    <t>80123
80130</t>
  </si>
  <si>
    <t>ZSZ Nr 2</t>
  </si>
  <si>
    <t>30.</t>
  </si>
  <si>
    <t>ZSZ Nr 1</t>
  </si>
  <si>
    <t>31.</t>
  </si>
  <si>
    <t>"Kurs językowy Europejskiej Gastronomii i Hotelarstwa"</t>
  </si>
  <si>
    <t>A.    
 B.            
 C.
 D.</t>
  </si>
  <si>
    <t>32.</t>
  </si>
  <si>
    <t>"Eckstein - Kamień węgielny"</t>
  </si>
  <si>
    <t>33.</t>
  </si>
  <si>
    <t>80140
85410</t>
  </si>
  <si>
    <t>CKP</t>
  </si>
  <si>
    <t>34.</t>
  </si>
  <si>
    <t>PPP</t>
  </si>
  <si>
    <t>35.</t>
  </si>
  <si>
    <t>MOGKiK</t>
  </si>
  <si>
    <t>36.</t>
  </si>
  <si>
    <t>MDK</t>
  </si>
  <si>
    <t>37.</t>
  </si>
  <si>
    <t>POP</t>
  </si>
  <si>
    <t>Razem dział 801, 854:</t>
  </si>
  <si>
    <t>38.</t>
  </si>
  <si>
    <t>ZPOW</t>
  </si>
  <si>
    <t>39.</t>
  </si>
  <si>
    <t>DPS w Starachowicach</t>
  </si>
  <si>
    <t>40.</t>
  </si>
  <si>
    <t>DPS w Kałkowie-Godowie</t>
  </si>
  <si>
    <t>41.</t>
  </si>
  <si>
    <t>Decyzje na świadczenia społeczne</t>
  </si>
  <si>
    <t>PCPR</t>
  </si>
  <si>
    <t>42.</t>
  </si>
  <si>
    <t>Umowy na ciągłość funkcjonowania jednostki</t>
  </si>
  <si>
    <t>Razem dział 852:</t>
  </si>
  <si>
    <t>43.</t>
  </si>
  <si>
    <t>PUP Starachowice</t>
  </si>
  <si>
    <t>44.</t>
  </si>
  <si>
    <t>"Profesjonalizm naszą dewizą - uśmiech naszą wizytówką"</t>
  </si>
  <si>
    <t>45.</t>
  </si>
  <si>
    <t>"Szczęśliwej drogi"</t>
  </si>
  <si>
    <t>46.</t>
  </si>
  <si>
    <t xml:space="preserve">"Profesjonalny pośrednik - dostępny urząd" </t>
  </si>
  <si>
    <t>Razem dział 853:</t>
  </si>
  <si>
    <t>Ogółem:</t>
  </si>
  <si>
    <t>ogółem wydatki bieżące:</t>
  </si>
  <si>
    <t>ogółem wydatki majątkowe: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</si>
  <si>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</si>
  <si>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</si>
  <si>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</si>
  <si>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</si>
  <si>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</si>
  <si>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Limity wydatków na inwestycje jednoroczne w 2012 roku</t>
  </si>
  <si>
    <t>§</t>
  </si>
  <si>
    <t>Nazwa zadania inwestycyjnego</t>
  </si>
  <si>
    <t>rok budżetowy 2012 (6+7+9+10)</t>
  </si>
  <si>
    <t>kredyty, pożyczki i obligacje</t>
  </si>
  <si>
    <t>dotacje i środki pochodzące
z innych  źr.*</t>
  </si>
  <si>
    <t>kredyty i pożyczki zaciągnięte na realizację zadania pod refundację wydatków</t>
  </si>
  <si>
    <t xml:space="preserve">Przebudowa drogi powiatowej nr 0612 T Rzepin - Dąbrowa w m. Rzepin - wykonanie chodnika </t>
  </si>
  <si>
    <t xml:space="preserve">A.      
B. 200 000 zł
C.
D. </t>
  </si>
  <si>
    <t>ZDP</t>
  </si>
  <si>
    <t>Przebudowa drogi powiatowej nr 0616 T w m. Dziurów</t>
  </si>
  <si>
    <t xml:space="preserve">A.      
B. 266 886 zł
C.
D. </t>
  </si>
  <si>
    <t>Przebudowa drogi powiatowej nr 0615 T przez wieś Adamów</t>
  </si>
  <si>
    <t xml:space="preserve">A.      
B. 54 641 zł
C.
D. </t>
  </si>
  <si>
    <t>Przebudowa drogi powiatowej nr 0564 T przez wieś Malcówki</t>
  </si>
  <si>
    <t xml:space="preserve">A.      
B. 66 500 zł
C.
D. </t>
  </si>
  <si>
    <t xml:space="preserve">Przebudowa drogi powiatowej nr 0560 T Podkowalów - Mirzec - Poddąbrowa </t>
  </si>
  <si>
    <t xml:space="preserve">A.      
B. 175 000 zł
C.
D. </t>
  </si>
  <si>
    <t>Zakup sprzętu komputerowego i maszyn kopiujących</t>
  </si>
  <si>
    <t xml:space="preserve">A.      
B.
C.
D. </t>
  </si>
  <si>
    <t>710
900</t>
  </si>
  <si>
    <t>71014
90019</t>
  </si>
  <si>
    <t>6060
6060</t>
  </si>
  <si>
    <t>Zakup samochodu służbowego</t>
  </si>
  <si>
    <t xml:space="preserve">30 000 zł  
 50 000 zł   </t>
  </si>
  <si>
    <t>Odwodnienie budynku Starostwa Powiatowego w Starachowicach</t>
  </si>
  <si>
    <t>Instalacja wodociągowa, przeciwpożarowa w postaci hydrantów wewnętrznych</t>
  </si>
  <si>
    <t>DPS Starachowice</t>
  </si>
  <si>
    <t>Zakup agregatu prądotwórczego</t>
  </si>
  <si>
    <t>Zakup aparatu do rehabilitacji zawodowej</t>
  </si>
  <si>
    <t>Ogółem</t>
  </si>
  <si>
    <t>x</t>
  </si>
  <si>
    <t>Załącznik Nr 3 do Uchwały Nr XIX/145/2012
Rady Powiatu w Starachowicach
z dnia 26- kwietnia-2012 roku</t>
  </si>
  <si>
    <t>Załącznik Nr 4 do Uchwały Nr XIX/145/2012
Rady Powiatu w Starachowicach
z dnia 26 - kwietnia -2012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</si>
</sst>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14"/>
      <name val="Arial CE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10"/>
      <color indexed="9"/>
      <name val="Arial CE"/>
      <family val="0"/>
    </font>
    <font>
      <sz val="8"/>
      <name val="Arial CE"/>
      <family val="0"/>
    </font>
    <font>
      <b/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164" fontId="7" fillId="0" borderId="11" xfId="58" applyNumberFormat="1" applyFont="1" applyBorder="1" applyAlignment="1">
      <alignment horizontal="right" vertical="center"/>
    </xf>
    <xf numFmtId="164" fontId="7" fillId="0" borderId="11" xfId="58" applyNumberFormat="1" applyFont="1" applyBorder="1" applyAlignment="1">
      <alignment vertical="center"/>
    </xf>
    <xf numFmtId="164" fontId="7" fillId="0" borderId="10" xfId="58" applyNumberFormat="1" applyFont="1" applyBorder="1" applyAlignment="1">
      <alignment horizontal="left" vertical="center" wrapText="1"/>
    </xf>
    <xf numFmtId="164" fontId="7" fillId="0" borderId="11" xfId="58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164" fontId="9" fillId="0" borderId="10" xfId="58" applyNumberFormat="1" applyFont="1" applyBorder="1" applyAlignment="1">
      <alignment horizontal="right" vertical="center"/>
    </xf>
    <xf numFmtId="164" fontId="9" fillId="0" borderId="10" xfId="58" applyNumberFormat="1" applyFont="1" applyBorder="1" applyAlignment="1">
      <alignment vertical="center"/>
    </xf>
    <xf numFmtId="164" fontId="9" fillId="0" borderId="10" xfId="58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64" fontId="9" fillId="0" borderId="12" xfId="58" applyNumberFormat="1" applyFont="1" applyBorder="1" applyAlignment="1">
      <alignment horizontal="right" vertical="center"/>
    </xf>
    <xf numFmtId="164" fontId="0" fillId="0" borderId="12" xfId="58" applyNumberFormat="1" applyFont="1" applyBorder="1" applyAlignment="1">
      <alignment horizontal="right" vertical="center"/>
    </xf>
    <xf numFmtId="164" fontId="9" fillId="0" borderId="12" xfId="58" applyNumberFormat="1" applyFont="1" applyBorder="1" applyAlignment="1">
      <alignment vertical="center"/>
    </xf>
    <xf numFmtId="164" fontId="9" fillId="0" borderId="12" xfId="58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164" fontId="7" fillId="0" borderId="13" xfId="58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64" fontId="7" fillId="0" borderId="10" xfId="58" applyNumberFormat="1" applyFont="1" applyBorder="1" applyAlignment="1">
      <alignment horizontal="right" vertical="center"/>
    </xf>
    <xf numFmtId="164" fontId="7" fillId="0" borderId="10" xfId="58" applyNumberFormat="1" applyFont="1" applyBorder="1" applyAlignment="1">
      <alignment vertical="center"/>
    </xf>
    <xf numFmtId="164" fontId="7" fillId="0" borderId="10" xfId="58" applyNumberFormat="1" applyFont="1" applyBorder="1" applyAlignment="1">
      <alignment horizontal="right" vertical="center" wrapText="1"/>
    </xf>
    <xf numFmtId="164" fontId="9" fillId="0" borderId="10" xfId="58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64" fontId="9" fillId="0" borderId="10" xfId="58" applyNumberFormat="1" applyFont="1" applyBorder="1" applyAlignment="1">
      <alignment vertical="center"/>
    </xf>
    <xf numFmtId="164" fontId="7" fillId="0" borderId="10" xfId="58" applyNumberFormat="1" applyFont="1" applyBorder="1" applyAlignment="1">
      <alignment horizontal="center" vertical="center"/>
    </xf>
    <xf numFmtId="164" fontId="7" fillId="0" borderId="13" xfId="58" applyNumberFormat="1" applyFont="1" applyBorder="1" applyAlignment="1">
      <alignment horizontal="right" vertical="center"/>
    </xf>
    <xf numFmtId="164" fontId="9" fillId="0" borderId="12" xfId="58" applyNumberFormat="1" applyFont="1" applyBorder="1" applyAlignment="1">
      <alignment horizontal="right" vertical="center"/>
    </xf>
    <xf numFmtId="164" fontId="7" fillId="0" borderId="13" xfId="58" applyNumberFormat="1" applyFont="1" applyBorder="1" applyAlignment="1">
      <alignment vertical="center"/>
    </xf>
    <xf numFmtId="164" fontId="7" fillId="0" borderId="13" xfId="58" applyNumberFormat="1" applyFont="1" applyBorder="1" applyAlignment="1">
      <alignment horizontal="right" vertical="center" wrapText="1"/>
    </xf>
    <xf numFmtId="164" fontId="9" fillId="0" borderId="13" xfId="58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164" fontId="9" fillId="0" borderId="10" xfId="58" applyNumberFormat="1" applyFont="1" applyBorder="1" applyAlignment="1">
      <alignment horizontal="right" vertical="center"/>
    </xf>
    <xf numFmtId="164" fontId="0" fillId="0" borderId="10" xfId="58" applyNumberFormat="1" applyFont="1" applyBorder="1" applyAlignment="1">
      <alignment vertical="center"/>
    </xf>
    <xf numFmtId="164" fontId="0" fillId="0" borderId="10" xfId="58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64" fontId="0" fillId="0" borderId="12" xfId="58" applyNumberFormat="1" applyFont="1" applyBorder="1" applyAlignment="1">
      <alignment vertical="center"/>
    </xf>
    <xf numFmtId="164" fontId="9" fillId="0" borderId="10" xfId="58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164" fontId="7" fillId="0" borderId="16" xfId="58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0" xfId="58" applyNumberFormat="1" applyFont="1" applyBorder="1" applyAlignment="1">
      <alignment horizontal="right" vertical="center"/>
    </xf>
    <xf numFmtId="164" fontId="7" fillId="0" borderId="19" xfId="58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164" fontId="7" fillId="0" borderId="21" xfId="58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164" fontId="7" fillId="0" borderId="23" xfId="58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2" fillId="32" borderId="2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2" xfId="58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0" borderId="10" xfId="58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64" fontId="0" fillId="0" borderId="12" xfId="58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164" fontId="0" fillId="0" borderId="26" xfId="58" applyNumberFormat="1" applyFont="1" applyBorder="1" applyAlignment="1">
      <alignment horizontal="right" vertical="center"/>
    </xf>
    <xf numFmtId="164" fontId="0" fillId="0" borderId="26" xfId="58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64" fontId="0" fillId="0" borderId="26" xfId="58" applyNumberFormat="1" applyBorder="1" applyAlignment="1">
      <alignment horizontal="right" vertical="center"/>
    </xf>
    <xf numFmtId="164" fontId="0" fillId="0" borderId="26" xfId="58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64" fontId="10" fillId="0" borderId="10" xfId="58" applyNumberFormat="1" applyFont="1" applyBorder="1" applyAlignment="1">
      <alignment horizontal="right" vertical="center"/>
    </xf>
    <xf numFmtId="6" fontId="10" fillId="0" borderId="10" xfId="0" applyNumberFormat="1" applyFont="1" applyBorder="1" applyAlignment="1">
      <alignment horizontal="right" vertical="center"/>
    </xf>
    <xf numFmtId="164" fontId="10" fillId="0" borderId="10" xfId="58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0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0" fillId="32" borderId="33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78"/>
  <sheetViews>
    <sheetView view="pageBreakPreview" zoomScale="75" zoomScaleNormal="75" zoomScaleSheetLayoutView="75" zoomScalePageLayoutView="0" workbookViewId="0" topLeftCell="E133">
      <selection activeCell="H1" sqref="H1:L1"/>
    </sheetView>
  </sheetViews>
  <sheetFormatPr defaultColWidth="9.00390625" defaultRowHeight="12.75"/>
  <cols>
    <col min="1" max="1" width="5.625" style="2" customWidth="1"/>
    <col min="2" max="2" width="5.75390625" style="2" customWidth="1"/>
    <col min="3" max="3" width="8.75390625" style="2" customWidth="1"/>
    <col min="4" max="4" width="33.625" style="2" customWidth="1"/>
    <col min="5" max="5" width="19.375" style="2" customWidth="1"/>
    <col min="6" max="6" width="22.875" style="2" customWidth="1"/>
    <col min="7" max="7" width="19.125" style="2" customWidth="1"/>
    <col min="8" max="8" width="18.375" style="69" customWidth="1"/>
    <col min="9" max="9" width="14.25390625" style="2" customWidth="1"/>
    <col min="10" max="10" width="22.625" style="2" customWidth="1"/>
    <col min="11" max="11" width="21.00390625" style="2" customWidth="1"/>
    <col min="12" max="12" width="32.875" style="2" customWidth="1"/>
    <col min="13" max="16384" width="9.125" style="2" customWidth="1"/>
  </cols>
  <sheetData>
    <row r="1" spans="1:12" ht="42" customHeight="1">
      <c r="A1" s="1"/>
      <c r="B1" s="1"/>
      <c r="C1" s="1"/>
      <c r="D1" s="1"/>
      <c r="E1" s="1"/>
      <c r="F1" s="1"/>
      <c r="G1" s="1"/>
      <c r="H1" s="128" t="s">
        <v>181</v>
      </c>
      <c r="I1" s="128"/>
      <c r="J1" s="128"/>
      <c r="K1" s="128"/>
      <c r="L1" s="128"/>
    </row>
    <row r="2" spans="1:12" ht="18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0.5" customHeight="1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5" t="s">
        <v>1</v>
      </c>
    </row>
    <row r="4" spans="1:12" s="7" customFormat="1" ht="19.5" customHeight="1">
      <c r="A4" s="130" t="s">
        <v>2</v>
      </c>
      <c r="B4" s="131" t="s">
        <v>3</v>
      </c>
      <c r="C4" s="131" t="s">
        <v>4</v>
      </c>
      <c r="D4" s="124" t="s">
        <v>5</v>
      </c>
      <c r="E4" s="124" t="s">
        <v>6</v>
      </c>
      <c r="F4" s="124" t="s">
        <v>7</v>
      </c>
      <c r="G4" s="124"/>
      <c r="H4" s="124"/>
      <c r="I4" s="124"/>
      <c r="J4" s="124"/>
      <c r="K4" s="124"/>
      <c r="L4" s="124" t="s">
        <v>8</v>
      </c>
    </row>
    <row r="5" spans="1:12" s="7" customFormat="1" ht="19.5" customHeight="1">
      <c r="A5" s="130"/>
      <c r="B5" s="131"/>
      <c r="C5" s="131"/>
      <c r="D5" s="124"/>
      <c r="E5" s="124"/>
      <c r="F5" s="124" t="s">
        <v>9</v>
      </c>
      <c r="G5" s="124" t="s">
        <v>10</v>
      </c>
      <c r="H5" s="124"/>
      <c r="I5" s="124"/>
      <c r="J5" s="124"/>
      <c r="K5" s="124"/>
      <c r="L5" s="124"/>
    </row>
    <row r="6" spans="1:12" s="7" customFormat="1" ht="19.5" customHeight="1">
      <c r="A6" s="130"/>
      <c r="B6" s="131"/>
      <c r="C6" s="131"/>
      <c r="D6" s="124"/>
      <c r="E6" s="124"/>
      <c r="F6" s="124"/>
      <c r="G6" s="124" t="s">
        <v>11</v>
      </c>
      <c r="H6" s="125" t="s">
        <v>12</v>
      </c>
      <c r="I6" s="6" t="s">
        <v>13</v>
      </c>
      <c r="J6" s="124" t="s">
        <v>14</v>
      </c>
      <c r="K6" s="124" t="s">
        <v>15</v>
      </c>
      <c r="L6" s="124"/>
    </row>
    <row r="7" spans="1:12" s="7" customFormat="1" ht="29.25" customHeight="1">
      <c r="A7" s="130"/>
      <c r="B7" s="131"/>
      <c r="C7" s="131"/>
      <c r="D7" s="124"/>
      <c r="E7" s="124"/>
      <c r="F7" s="124"/>
      <c r="G7" s="124"/>
      <c r="H7" s="126"/>
      <c r="I7" s="124" t="s">
        <v>16</v>
      </c>
      <c r="J7" s="124"/>
      <c r="K7" s="124"/>
      <c r="L7" s="124"/>
    </row>
    <row r="8" spans="1:12" s="7" customFormat="1" ht="19.5" customHeight="1">
      <c r="A8" s="130"/>
      <c r="B8" s="131"/>
      <c r="C8" s="131"/>
      <c r="D8" s="124"/>
      <c r="E8" s="124"/>
      <c r="F8" s="124"/>
      <c r="G8" s="124"/>
      <c r="H8" s="126"/>
      <c r="I8" s="124"/>
      <c r="J8" s="124"/>
      <c r="K8" s="124"/>
      <c r="L8" s="124"/>
    </row>
    <row r="9" spans="1:12" s="7" customFormat="1" ht="64.5" customHeight="1">
      <c r="A9" s="130"/>
      <c r="B9" s="131"/>
      <c r="C9" s="131"/>
      <c r="D9" s="124"/>
      <c r="E9" s="124"/>
      <c r="F9" s="124"/>
      <c r="G9" s="124"/>
      <c r="H9" s="127"/>
      <c r="I9" s="124"/>
      <c r="J9" s="124"/>
      <c r="K9" s="124"/>
      <c r="L9" s="124"/>
    </row>
    <row r="10" spans="1:12" ht="16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ht="63">
      <c r="A11" s="9" t="s">
        <v>17</v>
      </c>
      <c r="B11" s="10" t="s">
        <v>18</v>
      </c>
      <c r="C11" s="10" t="s">
        <v>19</v>
      </c>
      <c r="D11" s="11" t="s">
        <v>20</v>
      </c>
      <c r="E11" s="12">
        <f>SUM(E12:E13)</f>
        <v>984688</v>
      </c>
      <c r="F11" s="12">
        <f>SUM(F12:F13)</f>
        <v>77410</v>
      </c>
      <c r="G11" s="12">
        <f>SUM(G12:G13)</f>
        <v>77410</v>
      </c>
      <c r="H11" s="12"/>
      <c r="I11" s="13"/>
      <c r="J11" s="14" t="s">
        <v>21</v>
      </c>
      <c r="K11" s="15"/>
      <c r="L11" s="11" t="s">
        <v>22</v>
      </c>
    </row>
    <row r="12" spans="1:12" ht="15" customHeight="1">
      <c r="A12" s="8"/>
      <c r="B12" s="16"/>
      <c r="C12" s="16"/>
      <c r="D12" s="16" t="s">
        <v>23</v>
      </c>
      <c r="E12" s="17">
        <v>984688</v>
      </c>
      <c r="F12" s="17">
        <v>77410</v>
      </c>
      <c r="G12" s="17">
        <v>77410</v>
      </c>
      <c r="H12" s="17"/>
      <c r="I12" s="18"/>
      <c r="J12" s="19"/>
      <c r="K12" s="19"/>
      <c r="L12" s="20"/>
    </row>
    <row r="13" spans="1:12" ht="16.5" customHeight="1" thickBot="1">
      <c r="A13" s="21"/>
      <c r="B13" s="22"/>
      <c r="C13" s="22"/>
      <c r="D13" s="22" t="s">
        <v>24</v>
      </c>
      <c r="E13" s="23"/>
      <c r="F13" s="23"/>
      <c r="G13" s="24"/>
      <c r="H13" s="23"/>
      <c r="I13" s="25"/>
      <c r="J13" s="26"/>
      <c r="K13" s="26"/>
      <c r="L13" s="27"/>
    </row>
    <row r="14" spans="1:12" ht="16.5" thickBot="1">
      <c r="A14" s="109" t="s">
        <v>25</v>
      </c>
      <c r="B14" s="111"/>
      <c r="C14" s="111"/>
      <c r="D14" s="111"/>
      <c r="E14" s="28">
        <f>SUM(E11)</f>
        <v>984688</v>
      </c>
      <c r="F14" s="28">
        <f>SUM(F11)</f>
        <v>77410</v>
      </c>
      <c r="G14" s="28">
        <f>SUM(G11)</f>
        <v>77410</v>
      </c>
      <c r="H14" s="28"/>
      <c r="I14" s="28"/>
      <c r="J14" s="28"/>
      <c r="K14" s="28"/>
      <c r="L14" s="29"/>
    </row>
    <row r="15" spans="1:12" ht="126.75" customHeight="1">
      <c r="A15" s="30" t="s">
        <v>26</v>
      </c>
      <c r="B15" s="31">
        <v>600</v>
      </c>
      <c r="C15" s="31">
        <v>60014</v>
      </c>
      <c r="D15" s="32" t="s">
        <v>27</v>
      </c>
      <c r="E15" s="33">
        <f>SUM(E17)</f>
        <v>12890874</v>
      </c>
      <c r="F15" s="33">
        <f>SUM(F17)</f>
        <v>1452578</v>
      </c>
      <c r="G15" s="33">
        <f>SUM(G17)</f>
        <v>581031</v>
      </c>
      <c r="H15" s="33"/>
      <c r="I15" s="34"/>
      <c r="J15" s="14" t="s">
        <v>28</v>
      </c>
      <c r="K15" s="35">
        <f>SUM(K17)</f>
        <v>871547</v>
      </c>
      <c r="L15" s="32" t="s">
        <v>29</v>
      </c>
    </row>
    <row r="16" spans="1:12" ht="15">
      <c r="A16" s="8"/>
      <c r="B16" s="16"/>
      <c r="C16" s="16"/>
      <c r="D16" s="20" t="s">
        <v>23</v>
      </c>
      <c r="E16" s="17"/>
      <c r="F16" s="17"/>
      <c r="G16" s="17"/>
      <c r="H16" s="17"/>
      <c r="I16" s="18"/>
      <c r="J16" s="36"/>
      <c r="K16" s="19"/>
      <c r="L16" s="20"/>
    </row>
    <row r="17" spans="1:12" ht="15.75" thickBot="1">
      <c r="A17" s="8"/>
      <c r="B17" s="16"/>
      <c r="C17" s="16"/>
      <c r="D17" s="20" t="s">
        <v>30</v>
      </c>
      <c r="E17" s="17">
        <v>12890874</v>
      </c>
      <c r="F17" s="17">
        <f>SUM(K17+G17)</f>
        <v>1452578</v>
      </c>
      <c r="G17" s="17">
        <v>581031</v>
      </c>
      <c r="H17" s="17"/>
      <c r="I17" s="18"/>
      <c r="K17" s="19">
        <v>871547</v>
      </c>
      <c r="L17" s="20"/>
    </row>
    <row r="18" spans="1:12" s="37" customFormat="1" ht="112.5" customHeight="1" thickBot="1">
      <c r="A18" s="30" t="s">
        <v>31</v>
      </c>
      <c r="B18" s="31">
        <v>600</v>
      </c>
      <c r="C18" s="31">
        <v>60014</v>
      </c>
      <c r="D18" s="32" t="s">
        <v>32</v>
      </c>
      <c r="E18" s="33">
        <f>SUM(E19:E20)</f>
        <v>3672519</v>
      </c>
      <c r="F18" s="33">
        <f>SUM(F20)</f>
        <v>3600000</v>
      </c>
      <c r="G18" s="33">
        <f>SUM(G20)</f>
        <v>1300000</v>
      </c>
      <c r="H18" s="33"/>
      <c r="I18" s="34"/>
      <c r="J18" s="14" t="s">
        <v>33</v>
      </c>
      <c r="K18" s="35"/>
      <c r="L18" s="32" t="s">
        <v>34</v>
      </c>
    </row>
    <row r="19" spans="1:12" ht="17.25" customHeight="1">
      <c r="A19" s="16"/>
      <c r="B19" s="16"/>
      <c r="C19" s="16"/>
      <c r="D19" s="20" t="s">
        <v>35</v>
      </c>
      <c r="E19" s="17"/>
      <c r="F19" s="17"/>
      <c r="G19" s="17"/>
      <c r="H19" s="17"/>
      <c r="I19" s="18"/>
      <c r="J19" s="36"/>
      <c r="K19" s="19"/>
      <c r="L19" s="20"/>
    </row>
    <row r="20" spans="1:12" ht="15">
      <c r="A20" s="16"/>
      <c r="B20" s="16"/>
      <c r="C20" s="16"/>
      <c r="D20" s="20" t="s">
        <v>24</v>
      </c>
      <c r="E20" s="17">
        <v>3672519</v>
      </c>
      <c r="F20" s="17">
        <v>3600000</v>
      </c>
      <c r="G20" s="17">
        <v>1300000</v>
      </c>
      <c r="H20" s="17"/>
      <c r="I20" s="18"/>
      <c r="J20" s="19">
        <v>2300000</v>
      </c>
      <c r="K20" s="19"/>
      <c r="L20" s="20"/>
    </row>
    <row r="21" spans="1:12" ht="71.25" customHeight="1">
      <c r="A21" s="30" t="s">
        <v>36</v>
      </c>
      <c r="B21" s="31">
        <v>600</v>
      </c>
      <c r="C21" s="31">
        <v>60014</v>
      </c>
      <c r="D21" s="32" t="s">
        <v>37</v>
      </c>
      <c r="E21" s="33">
        <f>SUM(E23)</f>
        <v>3387250</v>
      </c>
      <c r="F21" s="33">
        <f>SUM(F23)</f>
        <v>87250</v>
      </c>
      <c r="G21" s="34">
        <f>SUM(G23)</f>
        <v>87250</v>
      </c>
      <c r="H21" s="33"/>
      <c r="I21" s="34"/>
      <c r="J21" s="14" t="s">
        <v>21</v>
      </c>
      <c r="K21" s="35"/>
      <c r="L21" s="32" t="s">
        <v>34</v>
      </c>
    </row>
    <row r="22" spans="1:12" ht="15">
      <c r="A22" s="8"/>
      <c r="B22" s="16"/>
      <c r="C22" s="16"/>
      <c r="D22" s="16" t="s">
        <v>23</v>
      </c>
      <c r="E22" s="18"/>
      <c r="F22" s="18"/>
      <c r="G22" s="18"/>
      <c r="H22" s="17"/>
      <c r="I22" s="18"/>
      <c r="J22" s="36"/>
      <c r="K22" s="19"/>
      <c r="L22" s="20"/>
    </row>
    <row r="23" spans="1:12" ht="15" customHeight="1">
      <c r="A23" s="8"/>
      <c r="B23" s="16"/>
      <c r="C23" s="16"/>
      <c r="D23" s="16" t="s">
        <v>30</v>
      </c>
      <c r="E23" s="17">
        <v>3387250</v>
      </c>
      <c r="F23" s="17">
        <v>87250</v>
      </c>
      <c r="G23" s="38">
        <v>87250</v>
      </c>
      <c r="H23" s="17"/>
      <c r="I23" s="18"/>
      <c r="J23" s="19"/>
      <c r="K23" s="19"/>
      <c r="L23" s="20"/>
    </row>
    <row r="24" spans="1:12" ht="144" customHeight="1">
      <c r="A24" s="30" t="s">
        <v>38</v>
      </c>
      <c r="B24" s="31">
        <v>600</v>
      </c>
      <c r="C24" s="31">
        <v>60014</v>
      </c>
      <c r="D24" s="32" t="s">
        <v>39</v>
      </c>
      <c r="E24" s="33">
        <f>SUM(E26)</f>
        <v>10423949</v>
      </c>
      <c r="F24" s="33">
        <f>SUM(F26)</f>
        <v>3242691</v>
      </c>
      <c r="G24" s="33">
        <f>SUM(G26)</f>
        <v>1175107</v>
      </c>
      <c r="H24" s="33"/>
      <c r="I24" s="34"/>
      <c r="J24" s="14" t="s">
        <v>40</v>
      </c>
      <c r="K24" s="35"/>
      <c r="L24" s="32" t="s">
        <v>29</v>
      </c>
    </row>
    <row r="25" spans="1:12" ht="15">
      <c r="A25" s="8"/>
      <c r="B25" s="16"/>
      <c r="C25" s="16"/>
      <c r="D25" s="20" t="s">
        <v>23</v>
      </c>
      <c r="E25" s="17"/>
      <c r="F25" s="17"/>
      <c r="G25" s="17"/>
      <c r="H25" s="17"/>
      <c r="I25" s="18"/>
      <c r="J25" s="36"/>
      <c r="K25" s="19"/>
      <c r="L25" s="20"/>
    </row>
    <row r="26" spans="1:12" ht="15">
      <c r="A26" s="8"/>
      <c r="B26" s="16"/>
      <c r="C26" s="16"/>
      <c r="D26" s="20" t="s">
        <v>24</v>
      </c>
      <c r="E26" s="17">
        <v>10423949</v>
      </c>
      <c r="F26" s="17">
        <f>SUM(G26:J26)</f>
        <v>3242691</v>
      </c>
      <c r="G26" s="38">
        <v>1175107</v>
      </c>
      <c r="H26" s="17"/>
      <c r="I26" s="18"/>
      <c r="J26" s="19">
        <v>2067584</v>
      </c>
      <c r="K26" s="19"/>
      <c r="L26" s="20"/>
    </row>
    <row r="27" spans="1:12" ht="86.25" customHeight="1">
      <c r="A27" s="30" t="s">
        <v>41</v>
      </c>
      <c r="B27" s="31">
        <v>600</v>
      </c>
      <c r="C27" s="31">
        <v>60014</v>
      </c>
      <c r="D27" s="32" t="s">
        <v>42</v>
      </c>
      <c r="E27" s="33">
        <f>SUM(E29)</f>
        <v>2957086</v>
      </c>
      <c r="F27" s="33">
        <f>SUM(F29)</f>
        <v>10000</v>
      </c>
      <c r="G27" s="33">
        <f>SUM(G29)</f>
        <v>10000</v>
      </c>
      <c r="H27" s="33"/>
      <c r="I27" s="34"/>
      <c r="J27" s="14" t="s">
        <v>43</v>
      </c>
      <c r="K27" s="35"/>
      <c r="L27" s="32" t="s">
        <v>34</v>
      </c>
    </row>
    <row r="28" spans="1:12" ht="15">
      <c r="A28" s="8"/>
      <c r="B28" s="16"/>
      <c r="C28" s="16"/>
      <c r="D28" s="20" t="s">
        <v>23</v>
      </c>
      <c r="E28" s="17"/>
      <c r="F28" s="17"/>
      <c r="G28" s="17"/>
      <c r="H28" s="17"/>
      <c r="I28" s="18"/>
      <c r="J28" s="36"/>
      <c r="K28" s="19"/>
      <c r="L28" s="20"/>
    </row>
    <row r="29" spans="1:12" ht="15">
      <c r="A29" s="8"/>
      <c r="B29" s="16"/>
      <c r="C29" s="16"/>
      <c r="D29" s="20" t="s">
        <v>24</v>
      </c>
      <c r="E29" s="17">
        <v>2957086</v>
      </c>
      <c r="F29" s="17">
        <v>10000</v>
      </c>
      <c r="G29" s="17">
        <v>10000</v>
      </c>
      <c r="H29" s="17"/>
      <c r="I29" s="18"/>
      <c r="J29" s="19"/>
      <c r="K29" s="19"/>
      <c r="L29" s="20"/>
    </row>
    <row r="30" spans="1:12" ht="66" customHeight="1">
      <c r="A30" s="30" t="s">
        <v>44</v>
      </c>
      <c r="B30" s="31">
        <v>600</v>
      </c>
      <c r="C30" s="31">
        <v>60014</v>
      </c>
      <c r="D30" s="32" t="s">
        <v>45</v>
      </c>
      <c r="E30" s="39">
        <f>SUM(E32)</f>
        <v>3200000</v>
      </c>
      <c r="F30" s="33">
        <f>SUM(F32)</f>
        <v>10000</v>
      </c>
      <c r="G30" s="33">
        <f>SUM(G32)</f>
        <v>10000</v>
      </c>
      <c r="H30" s="33"/>
      <c r="I30" s="34"/>
      <c r="J30" s="14" t="s">
        <v>43</v>
      </c>
      <c r="K30" s="35"/>
      <c r="L30" s="32" t="s">
        <v>34</v>
      </c>
    </row>
    <row r="31" spans="1:12" ht="15">
      <c r="A31" s="8"/>
      <c r="B31" s="16"/>
      <c r="C31" s="16"/>
      <c r="D31" s="20" t="s">
        <v>23</v>
      </c>
      <c r="E31" s="17"/>
      <c r="F31" s="17"/>
      <c r="G31" s="17"/>
      <c r="H31" s="17"/>
      <c r="I31" s="18"/>
      <c r="J31" s="36"/>
      <c r="K31" s="19"/>
      <c r="L31" s="20"/>
    </row>
    <row r="32" spans="1:12" ht="15">
      <c r="A32" s="8"/>
      <c r="B32" s="16"/>
      <c r="C32" s="16"/>
      <c r="D32" s="20" t="s">
        <v>24</v>
      </c>
      <c r="E32" s="17">
        <v>3200000</v>
      </c>
      <c r="F32" s="17">
        <v>10000</v>
      </c>
      <c r="G32" s="17">
        <v>10000</v>
      </c>
      <c r="H32" s="17"/>
      <c r="I32" s="18"/>
      <c r="J32" s="19"/>
      <c r="K32" s="19"/>
      <c r="L32" s="20"/>
    </row>
    <row r="33" spans="1:12" ht="66" customHeight="1">
      <c r="A33" s="30" t="s">
        <v>46</v>
      </c>
      <c r="B33" s="31">
        <v>600</v>
      </c>
      <c r="C33" s="31">
        <v>60014</v>
      </c>
      <c r="D33" s="32" t="s">
        <v>47</v>
      </c>
      <c r="E33" s="39">
        <f>SUM(E35)</f>
        <v>9973722</v>
      </c>
      <c r="F33" s="33">
        <f>SUM(F35)</f>
        <v>1237</v>
      </c>
      <c r="G33" s="33">
        <f>SUM(G35)</f>
        <v>1237</v>
      </c>
      <c r="H33" s="33"/>
      <c r="I33" s="34"/>
      <c r="J33" s="14" t="s">
        <v>43</v>
      </c>
      <c r="K33" s="35"/>
      <c r="L33" s="32" t="s">
        <v>34</v>
      </c>
    </row>
    <row r="34" spans="1:12" ht="15">
      <c r="A34" s="8"/>
      <c r="B34" s="16"/>
      <c r="C34" s="16"/>
      <c r="D34" s="20" t="s">
        <v>23</v>
      </c>
      <c r="E34" s="17"/>
      <c r="F34" s="17"/>
      <c r="G34" s="17"/>
      <c r="H34" s="17"/>
      <c r="I34" s="18"/>
      <c r="J34" s="36"/>
      <c r="K34" s="19"/>
      <c r="L34" s="20"/>
    </row>
    <row r="35" spans="1:12" ht="15">
      <c r="A35" s="8"/>
      <c r="B35" s="16"/>
      <c r="C35" s="16"/>
      <c r="D35" s="20" t="s">
        <v>24</v>
      </c>
      <c r="E35" s="17">
        <v>9973722</v>
      </c>
      <c r="F35" s="17">
        <v>1237</v>
      </c>
      <c r="G35" s="17">
        <v>1237</v>
      </c>
      <c r="H35" s="17"/>
      <c r="I35" s="18"/>
      <c r="J35" s="19"/>
      <c r="K35" s="19"/>
      <c r="L35" s="20"/>
    </row>
    <row r="36" spans="1:12" ht="129" customHeight="1">
      <c r="A36" s="30" t="s">
        <v>48</v>
      </c>
      <c r="B36" s="31">
        <v>600</v>
      </c>
      <c r="C36" s="31">
        <v>60014</v>
      </c>
      <c r="D36" s="32" t="s">
        <v>49</v>
      </c>
      <c r="E36" s="39">
        <f>SUM(E38)</f>
        <v>1404128</v>
      </c>
      <c r="F36" s="33">
        <f>SUM(F38)</f>
        <v>10000</v>
      </c>
      <c r="G36" s="33">
        <f>SUM(G38)</f>
        <v>10000</v>
      </c>
      <c r="H36" s="33"/>
      <c r="I36" s="34"/>
      <c r="J36" s="14" t="s">
        <v>43</v>
      </c>
      <c r="K36" s="35"/>
      <c r="L36" s="32" t="s">
        <v>34</v>
      </c>
    </row>
    <row r="37" spans="1:12" ht="15">
      <c r="A37" s="8"/>
      <c r="B37" s="16"/>
      <c r="C37" s="16"/>
      <c r="D37" s="20" t="s">
        <v>23</v>
      </c>
      <c r="E37" s="17"/>
      <c r="F37" s="17"/>
      <c r="G37" s="17"/>
      <c r="H37" s="17"/>
      <c r="I37" s="18"/>
      <c r="J37" s="36"/>
      <c r="K37" s="19"/>
      <c r="L37" s="20"/>
    </row>
    <row r="38" spans="1:12" ht="15">
      <c r="A38" s="8"/>
      <c r="B38" s="16"/>
      <c r="C38" s="16"/>
      <c r="D38" s="20" t="s">
        <v>24</v>
      </c>
      <c r="E38" s="17">
        <v>1404128</v>
      </c>
      <c r="F38" s="17">
        <v>10000</v>
      </c>
      <c r="G38" s="17">
        <v>10000</v>
      </c>
      <c r="H38" s="17"/>
      <c r="I38" s="18"/>
      <c r="J38" s="19"/>
      <c r="K38" s="19"/>
      <c r="L38" s="20"/>
    </row>
    <row r="39" spans="1:12" ht="74.25" customHeight="1">
      <c r="A39" s="30" t="s">
        <v>50</v>
      </c>
      <c r="B39" s="31">
        <v>600</v>
      </c>
      <c r="C39" s="31">
        <v>60014</v>
      </c>
      <c r="D39" s="32" t="s">
        <v>51</v>
      </c>
      <c r="E39" s="33">
        <f>SUM(E40)</f>
        <v>13454370</v>
      </c>
      <c r="F39" s="33">
        <f>SUM(F40)</f>
        <v>545901</v>
      </c>
      <c r="G39" s="33">
        <f>SUM(G40)</f>
        <v>545901</v>
      </c>
      <c r="H39" s="33"/>
      <c r="I39" s="34"/>
      <c r="J39" s="14" t="s">
        <v>21</v>
      </c>
      <c r="K39" s="35"/>
      <c r="L39" s="32" t="s">
        <v>34</v>
      </c>
    </row>
    <row r="40" spans="1:12" ht="15">
      <c r="A40" s="8"/>
      <c r="B40" s="16"/>
      <c r="C40" s="16"/>
      <c r="D40" s="20" t="s">
        <v>35</v>
      </c>
      <c r="E40" s="17">
        <v>13454370</v>
      </c>
      <c r="F40" s="17">
        <v>545901</v>
      </c>
      <c r="G40" s="17">
        <v>545901</v>
      </c>
      <c r="H40" s="17"/>
      <c r="I40" s="18"/>
      <c r="J40" s="36"/>
      <c r="K40" s="19"/>
      <c r="L40" s="20"/>
    </row>
    <row r="41" spans="1:12" ht="15">
      <c r="A41" s="8"/>
      <c r="B41" s="16"/>
      <c r="C41" s="16"/>
      <c r="D41" s="20" t="s">
        <v>24</v>
      </c>
      <c r="E41" s="17"/>
      <c r="F41" s="17"/>
      <c r="G41" s="17"/>
      <c r="H41" s="17"/>
      <c r="I41" s="18"/>
      <c r="J41" s="19"/>
      <c r="K41" s="19"/>
      <c r="L41" s="20"/>
    </row>
    <row r="42" spans="1:12" ht="79.5" customHeight="1">
      <c r="A42" s="30" t="s">
        <v>52</v>
      </c>
      <c r="B42" s="31">
        <v>600</v>
      </c>
      <c r="C42" s="31">
        <v>60014</v>
      </c>
      <c r="D42" s="32" t="s">
        <v>53</v>
      </c>
      <c r="E42" s="33">
        <f>SUM(E43)</f>
        <v>90114</v>
      </c>
      <c r="F42" s="33">
        <f>SUM(F43:F44)</f>
        <v>5520</v>
      </c>
      <c r="G42" s="33">
        <f>SUM(G43:G44)</f>
        <v>5520</v>
      </c>
      <c r="H42" s="33"/>
      <c r="I42" s="34"/>
      <c r="J42" s="14" t="s">
        <v>21</v>
      </c>
      <c r="K42" s="35"/>
      <c r="L42" s="32" t="s">
        <v>34</v>
      </c>
    </row>
    <row r="43" spans="1:12" ht="15">
      <c r="A43" s="8"/>
      <c r="B43" s="16"/>
      <c r="C43" s="16"/>
      <c r="D43" s="20" t="s">
        <v>35</v>
      </c>
      <c r="E43" s="17">
        <v>90114</v>
      </c>
      <c r="F43" s="17">
        <v>5520</v>
      </c>
      <c r="G43" s="17">
        <v>5520</v>
      </c>
      <c r="H43" s="17"/>
      <c r="I43" s="18"/>
      <c r="J43" s="36"/>
      <c r="K43" s="19"/>
      <c r="L43" s="20"/>
    </row>
    <row r="44" spans="1:12" ht="15">
      <c r="A44" s="8"/>
      <c r="B44" s="16"/>
      <c r="C44" s="16"/>
      <c r="D44" s="20" t="s">
        <v>24</v>
      </c>
      <c r="E44" s="17"/>
      <c r="F44" s="17"/>
      <c r="G44" s="17"/>
      <c r="H44" s="17"/>
      <c r="I44" s="18"/>
      <c r="J44" s="19"/>
      <c r="K44" s="19"/>
      <c r="L44" s="20"/>
    </row>
    <row r="45" spans="1:12" ht="79.5" customHeight="1">
      <c r="A45" s="30" t="s">
        <v>54</v>
      </c>
      <c r="B45" s="31">
        <v>600</v>
      </c>
      <c r="C45" s="31">
        <v>60014</v>
      </c>
      <c r="D45" s="32" t="s">
        <v>55</v>
      </c>
      <c r="E45" s="33">
        <f>SUM(E46)</f>
        <v>1522887</v>
      </c>
      <c r="F45" s="33">
        <f>SUM(F46:F47)</f>
        <v>89154</v>
      </c>
      <c r="G45" s="33">
        <f>SUM(G46:G47)</f>
        <v>89154</v>
      </c>
      <c r="H45" s="33"/>
      <c r="I45" s="34"/>
      <c r="J45" s="14" t="s">
        <v>21</v>
      </c>
      <c r="K45" s="35"/>
      <c r="L45" s="32" t="s">
        <v>34</v>
      </c>
    </row>
    <row r="46" spans="1:12" ht="15">
      <c r="A46" s="8"/>
      <c r="B46" s="16"/>
      <c r="C46" s="16"/>
      <c r="D46" s="20" t="s">
        <v>35</v>
      </c>
      <c r="E46" s="17">
        <v>1522887</v>
      </c>
      <c r="F46" s="17">
        <v>89154</v>
      </c>
      <c r="G46" s="17">
        <v>89154</v>
      </c>
      <c r="H46" s="17"/>
      <c r="I46" s="18"/>
      <c r="J46" s="36"/>
      <c r="K46" s="19"/>
      <c r="L46" s="20"/>
    </row>
    <row r="47" spans="1:12" ht="15.75" thickBot="1">
      <c r="A47" s="8"/>
      <c r="B47" s="16"/>
      <c r="C47" s="16"/>
      <c r="D47" s="20" t="s">
        <v>24</v>
      </c>
      <c r="E47" s="17"/>
      <c r="F47" s="17"/>
      <c r="G47" s="17"/>
      <c r="H47" s="17"/>
      <c r="I47" s="18"/>
      <c r="J47" s="19"/>
      <c r="K47" s="19"/>
      <c r="L47" s="20"/>
    </row>
    <row r="48" spans="1:12" ht="16.5" thickBot="1">
      <c r="A48" s="121" t="s">
        <v>56</v>
      </c>
      <c r="B48" s="122"/>
      <c r="C48" s="122"/>
      <c r="D48" s="123"/>
      <c r="E48" s="40">
        <f>SUM(E15+E18+E21+E24+E30+E39+E42+E36+E33+E27+E45)</f>
        <v>62976899</v>
      </c>
      <c r="F48" s="40">
        <f>SUM(F15+F18+F21+F24+F30+F39+F42+F36+F33+F27+F45)</f>
        <v>9054331</v>
      </c>
      <c r="G48" s="40">
        <f>SUM(G15+G18+G21+G24+G30+G39+G42+G36+G33+G27+G45)</f>
        <v>3815200</v>
      </c>
      <c r="H48" s="40">
        <f>SUM(H15+H18+H21+H24+H39+H42)</f>
        <v>0</v>
      </c>
      <c r="I48" s="40">
        <f>SUM(I15+I18+I21+I24+I39+I42)</f>
        <v>0</v>
      </c>
      <c r="J48" s="40">
        <f>SUM(J17+J20+J26)</f>
        <v>4367584</v>
      </c>
      <c r="K48" s="40">
        <f>SUM(K15+K18+K21+K24+K39+K42)</f>
        <v>871547</v>
      </c>
      <c r="L48" s="29"/>
    </row>
    <row r="49" spans="1:12" ht="69.75" customHeight="1" thickBot="1">
      <c r="A49" s="9" t="s">
        <v>57</v>
      </c>
      <c r="B49" s="10">
        <v>700</v>
      </c>
      <c r="C49" s="10">
        <v>70005</v>
      </c>
      <c r="D49" s="11" t="s">
        <v>58</v>
      </c>
      <c r="E49" s="12">
        <f>SUM(E50)</f>
        <v>1737773</v>
      </c>
      <c r="F49" s="12">
        <f>SUM(F50)</f>
        <v>101772</v>
      </c>
      <c r="G49" s="12">
        <f>SUM(G50)</f>
        <v>101772</v>
      </c>
      <c r="H49" s="12"/>
      <c r="I49" s="13"/>
      <c r="J49" s="14" t="s">
        <v>21</v>
      </c>
      <c r="K49" s="15"/>
      <c r="L49" s="11" t="s">
        <v>22</v>
      </c>
    </row>
    <row r="50" spans="1:12" s="37" customFormat="1" ht="15.75" thickBot="1">
      <c r="A50" s="8"/>
      <c r="B50" s="16"/>
      <c r="C50" s="16"/>
      <c r="D50" s="16" t="s">
        <v>23</v>
      </c>
      <c r="E50" s="17">
        <v>1737773</v>
      </c>
      <c r="F50" s="17">
        <v>101772</v>
      </c>
      <c r="G50" s="17">
        <v>101772</v>
      </c>
      <c r="H50" s="17"/>
      <c r="I50" s="18"/>
      <c r="J50" s="36"/>
      <c r="K50" s="19"/>
      <c r="L50" s="20"/>
    </row>
    <row r="51" spans="1:12" ht="17.25" customHeight="1" thickBot="1">
      <c r="A51" s="21"/>
      <c r="B51" s="22"/>
      <c r="C51" s="22"/>
      <c r="D51" s="22" t="s">
        <v>24</v>
      </c>
      <c r="E51" s="23"/>
      <c r="F51" s="23"/>
      <c r="G51" s="41"/>
      <c r="H51" s="23"/>
      <c r="I51" s="25"/>
      <c r="J51" s="26"/>
      <c r="K51" s="26"/>
      <c r="L51" s="27"/>
    </row>
    <row r="52" spans="1:12" s="37" customFormat="1" ht="16.5" thickBot="1">
      <c r="A52" s="109" t="s">
        <v>59</v>
      </c>
      <c r="B52" s="111"/>
      <c r="C52" s="111"/>
      <c r="D52" s="111"/>
      <c r="E52" s="28">
        <f>SUM(E49)</f>
        <v>1737773</v>
      </c>
      <c r="F52" s="28">
        <f>SUM(F50)</f>
        <v>101772</v>
      </c>
      <c r="G52" s="28">
        <f>SUM(G50)</f>
        <v>101772</v>
      </c>
      <c r="H52" s="28"/>
      <c r="I52" s="42"/>
      <c r="J52" s="43"/>
      <c r="K52" s="44"/>
      <c r="L52" s="45"/>
    </row>
    <row r="53" spans="1:12" ht="63">
      <c r="A53" s="9" t="s">
        <v>60</v>
      </c>
      <c r="B53" s="10">
        <v>710</v>
      </c>
      <c r="C53" s="10">
        <v>71015</v>
      </c>
      <c r="D53" s="11" t="s">
        <v>61</v>
      </c>
      <c r="E53" s="12">
        <f>SUM(E54)</f>
        <v>41203</v>
      </c>
      <c r="F53" s="12">
        <f>SUM(F54)</f>
        <v>8435</v>
      </c>
      <c r="G53" s="12">
        <f>SUM(G54)</f>
        <v>8435</v>
      </c>
      <c r="H53" s="12"/>
      <c r="I53" s="13"/>
      <c r="J53" s="14" t="s">
        <v>21</v>
      </c>
      <c r="K53" s="15"/>
      <c r="L53" s="11" t="s">
        <v>62</v>
      </c>
    </row>
    <row r="54" spans="1:12" ht="16.5" customHeight="1">
      <c r="A54" s="8"/>
      <c r="B54" s="16"/>
      <c r="C54" s="16"/>
      <c r="D54" s="16" t="s">
        <v>23</v>
      </c>
      <c r="E54" s="17">
        <v>41203</v>
      </c>
      <c r="F54" s="17">
        <v>8435</v>
      </c>
      <c r="G54" s="46">
        <v>8435</v>
      </c>
      <c r="H54" s="17"/>
      <c r="I54" s="18"/>
      <c r="J54" s="36"/>
      <c r="K54" s="19"/>
      <c r="L54" s="20"/>
    </row>
    <row r="55" spans="1:12" ht="15.75" thickBot="1">
      <c r="A55" s="21"/>
      <c r="B55" s="22"/>
      <c r="C55" s="22"/>
      <c r="D55" s="22" t="s">
        <v>24</v>
      </c>
      <c r="E55" s="23"/>
      <c r="F55" s="23"/>
      <c r="G55" s="41"/>
      <c r="H55" s="23"/>
      <c r="I55" s="25"/>
      <c r="J55" s="26"/>
      <c r="K55" s="26"/>
      <c r="L55" s="27"/>
    </row>
    <row r="56" spans="1:12" ht="16.5" thickBot="1">
      <c r="A56" s="109" t="s">
        <v>63</v>
      </c>
      <c r="B56" s="111"/>
      <c r="C56" s="111"/>
      <c r="D56" s="111"/>
      <c r="E56" s="28">
        <f>SUM(E53)</f>
        <v>41203</v>
      </c>
      <c r="F56" s="28">
        <f>SUM(F54)</f>
        <v>8435</v>
      </c>
      <c r="G56" s="28">
        <f>SUM(G53)</f>
        <v>8435</v>
      </c>
      <c r="H56" s="28"/>
      <c r="I56" s="42"/>
      <c r="J56" s="43"/>
      <c r="K56" s="44"/>
      <c r="L56" s="29"/>
    </row>
    <row r="57" spans="1:12" s="37" customFormat="1" ht="69" customHeight="1" thickBot="1">
      <c r="A57" s="9" t="s">
        <v>64</v>
      </c>
      <c r="B57" s="10">
        <v>720</v>
      </c>
      <c r="C57" s="10">
        <v>72095</v>
      </c>
      <c r="D57" s="11" t="s">
        <v>65</v>
      </c>
      <c r="E57" s="12">
        <f>SUM(E58:E59)</f>
        <v>225071</v>
      </c>
      <c r="F57" s="12">
        <f>SUM(F58:F59)</f>
        <v>216530</v>
      </c>
      <c r="G57" s="12">
        <f>SUM(G58:G59)</f>
        <v>37840</v>
      </c>
      <c r="H57" s="12"/>
      <c r="I57" s="13"/>
      <c r="J57" s="14" t="s">
        <v>21</v>
      </c>
      <c r="K57" s="15">
        <f>SUM(K59)</f>
        <v>178690</v>
      </c>
      <c r="L57" s="11" t="s">
        <v>22</v>
      </c>
    </row>
    <row r="58" spans="1:12" ht="15" customHeight="1">
      <c r="A58" s="8"/>
      <c r="B58" s="16"/>
      <c r="C58" s="16"/>
      <c r="D58" s="16" t="s">
        <v>23</v>
      </c>
      <c r="E58" s="17"/>
      <c r="F58" s="17"/>
      <c r="G58" s="17"/>
      <c r="H58" s="17"/>
      <c r="I58" s="18"/>
      <c r="J58" s="19"/>
      <c r="K58" s="19"/>
      <c r="L58" s="20"/>
    </row>
    <row r="59" spans="1:12" ht="15.75" thickBot="1">
      <c r="A59" s="8"/>
      <c r="B59" s="16"/>
      <c r="C59" s="16"/>
      <c r="D59" s="16" t="s">
        <v>24</v>
      </c>
      <c r="E59" s="17">
        <v>225071</v>
      </c>
      <c r="F59" s="17">
        <v>216530</v>
      </c>
      <c r="G59" s="38">
        <v>37840</v>
      </c>
      <c r="H59" s="17"/>
      <c r="I59" s="18"/>
      <c r="J59" s="19"/>
      <c r="K59" s="19">
        <v>178690</v>
      </c>
      <c r="L59" s="20"/>
    </row>
    <row r="60" spans="1:12" s="37" customFormat="1" ht="69" customHeight="1" thickBot="1">
      <c r="A60" s="9" t="s">
        <v>66</v>
      </c>
      <c r="B60" s="10">
        <v>720</v>
      </c>
      <c r="C60" s="10">
        <v>72095</v>
      </c>
      <c r="D60" s="11" t="s">
        <v>67</v>
      </c>
      <c r="E60" s="12">
        <f>SUM(E61:E62)</f>
        <v>838453</v>
      </c>
      <c r="F60" s="12">
        <f>SUM(F61:F62)</f>
        <v>838453</v>
      </c>
      <c r="G60" s="12">
        <f>SUM(G61:G62)</f>
        <v>172702</v>
      </c>
      <c r="H60" s="12"/>
      <c r="I60" s="13"/>
      <c r="J60" s="14" t="s">
        <v>21</v>
      </c>
      <c r="K60" s="15">
        <f>SUM(K61:K62)</f>
        <v>665751</v>
      </c>
      <c r="L60" s="11" t="s">
        <v>22</v>
      </c>
    </row>
    <row r="61" spans="1:12" ht="15" customHeight="1">
      <c r="A61" s="8"/>
      <c r="B61" s="16"/>
      <c r="C61" s="16"/>
      <c r="D61" s="16" t="s">
        <v>23</v>
      </c>
      <c r="E61" s="17">
        <v>31720</v>
      </c>
      <c r="F61" s="17">
        <v>31720</v>
      </c>
      <c r="G61" s="17">
        <v>31720</v>
      </c>
      <c r="H61" s="17"/>
      <c r="I61" s="18"/>
      <c r="J61" s="19"/>
      <c r="K61" s="19"/>
      <c r="L61" s="20"/>
    </row>
    <row r="62" spans="1:12" ht="15.75" thickBot="1">
      <c r="A62" s="8"/>
      <c r="B62" s="16"/>
      <c r="C62" s="16"/>
      <c r="D62" s="16" t="s">
        <v>24</v>
      </c>
      <c r="E62" s="17">
        <v>806733</v>
      </c>
      <c r="F62" s="17">
        <v>806733</v>
      </c>
      <c r="G62" s="18">
        <v>140982</v>
      </c>
      <c r="H62" s="17"/>
      <c r="I62" s="18"/>
      <c r="J62" s="19"/>
      <c r="K62" s="19">
        <v>665751</v>
      </c>
      <c r="L62" s="20"/>
    </row>
    <row r="63" spans="1:12" ht="17.25" customHeight="1" thickBot="1">
      <c r="A63" s="109" t="s">
        <v>68</v>
      </c>
      <c r="B63" s="111"/>
      <c r="C63" s="111"/>
      <c r="D63" s="111"/>
      <c r="E63" s="28">
        <f>SUM(E57+E60)</f>
        <v>1063524</v>
      </c>
      <c r="F63" s="28">
        <f>SUM(F57+F60)</f>
        <v>1054983</v>
      </c>
      <c r="G63" s="28">
        <f>SUM(G57+G60)</f>
        <v>210542</v>
      </c>
      <c r="H63" s="28">
        <f>SUM(H57+H60)</f>
        <v>0</v>
      </c>
      <c r="I63" s="28">
        <f>SUM(I57+I60)</f>
        <v>0</v>
      </c>
      <c r="J63" s="28">
        <f>SUM(J59+J62)</f>
        <v>0</v>
      </c>
      <c r="K63" s="28">
        <f>SUM(K57+K60)</f>
        <v>844441</v>
      </c>
      <c r="L63" s="29"/>
    </row>
    <row r="64" spans="1:12" s="37" customFormat="1" ht="69" customHeight="1" thickBot="1">
      <c r="A64" s="9" t="s">
        <v>69</v>
      </c>
      <c r="B64" s="10">
        <v>750</v>
      </c>
      <c r="C64" s="10">
        <v>75020</v>
      </c>
      <c r="D64" s="11" t="s">
        <v>61</v>
      </c>
      <c r="E64" s="12">
        <f>SUM(E65)</f>
        <v>22178446</v>
      </c>
      <c r="F64" s="12">
        <f>SUM(F65:F66)</f>
        <v>1301457</v>
      </c>
      <c r="G64" s="12">
        <f>SUM(G65:G66)</f>
        <v>1301457</v>
      </c>
      <c r="H64" s="12"/>
      <c r="I64" s="13"/>
      <c r="J64" s="14" t="s">
        <v>21</v>
      </c>
      <c r="K64" s="15"/>
      <c r="L64" s="11" t="s">
        <v>22</v>
      </c>
    </row>
    <row r="65" spans="1:12" ht="15" customHeight="1">
      <c r="A65" s="8"/>
      <c r="B65" s="16"/>
      <c r="C65" s="16"/>
      <c r="D65" s="16" t="s">
        <v>23</v>
      </c>
      <c r="E65" s="17">
        <v>22178446</v>
      </c>
      <c r="F65" s="17">
        <v>1301457</v>
      </c>
      <c r="G65" s="17">
        <v>1301457</v>
      </c>
      <c r="H65" s="17"/>
      <c r="I65" s="18"/>
      <c r="J65" s="19"/>
      <c r="K65" s="19"/>
      <c r="L65" s="20"/>
    </row>
    <row r="66" spans="1:12" ht="15.75" thickBot="1">
      <c r="A66" s="8"/>
      <c r="B66" s="16"/>
      <c r="C66" s="16"/>
      <c r="D66" s="16" t="s">
        <v>24</v>
      </c>
      <c r="E66" s="17"/>
      <c r="F66" s="17"/>
      <c r="G66" s="47"/>
      <c r="H66" s="17"/>
      <c r="I66" s="18"/>
      <c r="J66" s="19"/>
      <c r="K66" s="19"/>
      <c r="L66" s="20"/>
    </row>
    <row r="67" spans="1:12" s="37" customFormat="1" ht="79.5" customHeight="1" thickBot="1">
      <c r="A67" s="9" t="s">
        <v>70</v>
      </c>
      <c r="B67" s="10">
        <v>750</v>
      </c>
      <c r="C67" s="10">
        <v>75075</v>
      </c>
      <c r="D67" s="11" t="s">
        <v>71</v>
      </c>
      <c r="E67" s="12">
        <f>SUM(E68)</f>
        <v>12600</v>
      </c>
      <c r="F67" s="12">
        <f>SUM(F68:F69)</f>
        <v>2650</v>
      </c>
      <c r="G67" s="12">
        <f>SUM(G68:G69)</f>
        <v>2650</v>
      </c>
      <c r="H67" s="12"/>
      <c r="I67" s="13"/>
      <c r="J67" s="14" t="s">
        <v>21</v>
      </c>
      <c r="K67" s="15"/>
      <c r="L67" s="11" t="s">
        <v>22</v>
      </c>
    </row>
    <row r="68" spans="1:12" ht="15" customHeight="1">
      <c r="A68" s="8"/>
      <c r="B68" s="16"/>
      <c r="C68" s="16"/>
      <c r="D68" s="16" t="s">
        <v>23</v>
      </c>
      <c r="E68" s="17">
        <v>12600</v>
      </c>
      <c r="F68" s="17">
        <v>2650</v>
      </c>
      <c r="G68" s="17">
        <v>2650</v>
      </c>
      <c r="H68" s="17"/>
      <c r="I68" s="18"/>
      <c r="J68" s="19"/>
      <c r="K68" s="19"/>
      <c r="L68" s="20"/>
    </row>
    <row r="69" spans="1:12" ht="15.75" thickBot="1">
      <c r="A69" s="8"/>
      <c r="B69" s="16"/>
      <c r="C69" s="16"/>
      <c r="D69" s="16" t="s">
        <v>24</v>
      </c>
      <c r="E69" s="17"/>
      <c r="F69" s="17"/>
      <c r="G69" s="47"/>
      <c r="H69" s="17"/>
      <c r="I69" s="18"/>
      <c r="J69" s="19"/>
      <c r="K69" s="19"/>
      <c r="L69" s="20"/>
    </row>
    <row r="70" spans="1:12" ht="17.25" customHeight="1" thickBot="1">
      <c r="A70" s="109" t="s">
        <v>72</v>
      </c>
      <c r="B70" s="111"/>
      <c r="C70" s="111"/>
      <c r="D70" s="111"/>
      <c r="E70" s="28">
        <f>SUM(E68+E65)</f>
        <v>22191046</v>
      </c>
      <c r="F70" s="28">
        <f>SUM(F68+F65)</f>
        <v>1304107</v>
      </c>
      <c r="G70" s="28">
        <f>SUM(G68+G65)</f>
        <v>1304107</v>
      </c>
      <c r="H70" s="28"/>
      <c r="I70" s="28"/>
      <c r="J70" s="28"/>
      <c r="K70" s="28"/>
      <c r="L70" s="29"/>
    </row>
    <row r="71" spans="1:12" ht="63">
      <c r="A71" s="9" t="s">
        <v>73</v>
      </c>
      <c r="B71" s="10">
        <v>754</v>
      </c>
      <c r="C71" s="10">
        <v>75411</v>
      </c>
      <c r="D71" s="11" t="s">
        <v>61</v>
      </c>
      <c r="E71" s="12">
        <f>SUM(E72:E73)</f>
        <v>3700253</v>
      </c>
      <c r="F71" s="12">
        <f>SUM(F72:F73)</f>
        <v>216702</v>
      </c>
      <c r="G71" s="12">
        <f>SUM(G72:G73)</f>
        <v>216702</v>
      </c>
      <c r="H71" s="12"/>
      <c r="I71" s="13"/>
      <c r="J71" s="14" t="s">
        <v>21</v>
      </c>
      <c r="K71" s="15"/>
      <c r="L71" s="11" t="s">
        <v>74</v>
      </c>
    </row>
    <row r="72" spans="1:12" ht="15" customHeight="1">
      <c r="A72" s="8"/>
      <c r="B72" s="16"/>
      <c r="C72" s="16"/>
      <c r="D72" s="16" t="s">
        <v>23</v>
      </c>
      <c r="E72" s="17">
        <v>3700253</v>
      </c>
      <c r="F72" s="17">
        <v>216702</v>
      </c>
      <c r="G72" s="17">
        <v>216702</v>
      </c>
      <c r="H72" s="17"/>
      <c r="I72" s="18"/>
      <c r="J72" s="19"/>
      <c r="K72" s="19"/>
      <c r="L72" s="20"/>
    </row>
    <row r="73" spans="1:12" ht="16.5" customHeight="1" thickBot="1">
      <c r="A73" s="21"/>
      <c r="B73" s="22"/>
      <c r="C73" s="22"/>
      <c r="D73" s="22" t="s">
        <v>24</v>
      </c>
      <c r="E73" s="23"/>
      <c r="F73" s="23"/>
      <c r="G73" s="24"/>
      <c r="H73" s="23"/>
      <c r="I73" s="25"/>
      <c r="J73" s="26"/>
      <c r="K73" s="26"/>
      <c r="L73" s="27"/>
    </row>
    <row r="74" spans="1:12" ht="16.5" thickBot="1">
      <c r="A74" s="109" t="s">
        <v>75</v>
      </c>
      <c r="B74" s="111"/>
      <c r="C74" s="111"/>
      <c r="D74" s="111"/>
      <c r="E74" s="28">
        <f>SUM(E71)</f>
        <v>3700253</v>
      </c>
      <c r="F74" s="28">
        <f>SUM(F71)</f>
        <v>216702</v>
      </c>
      <c r="G74" s="28">
        <f>SUM(G71)</f>
        <v>216702</v>
      </c>
      <c r="H74" s="28">
        <f>SUM(H71)</f>
        <v>0</v>
      </c>
      <c r="I74" s="28">
        <f>SUM(I71)</f>
        <v>0</v>
      </c>
      <c r="J74" s="28">
        <f>SUM(J72)</f>
        <v>0</v>
      </c>
      <c r="K74" s="28">
        <f>SUM(K71)</f>
        <v>0</v>
      </c>
      <c r="L74" s="29"/>
    </row>
    <row r="75" spans="1:12" ht="63">
      <c r="A75" s="9" t="s">
        <v>76</v>
      </c>
      <c r="B75" s="10">
        <v>757</v>
      </c>
      <c r="C75" s="10">
        <v>75704</v>
      </c>
      <c r="D75" s="11" t="s">
        <v>77</v>
      </c>
      <c r="E75" s="12">
        <f>SUM(E76:E77)</f>
        <v>58998175</v>
      </c>
      <c r="F75" s="12">
        <f>SUM(F76:F77)</f>
        <v>1266039</v>
      </c>
      <c r="G75" s="12">
        <f>SUM(G76:G77)</f>
        <v>1266039</v>
      </c>
      <c r="H75" s="12"/>
      <c r="I75" s="13"/>
      <c r="J75" s="14" t="s">
        <v>21</v>
      </c>
      <c r="K75" s="15"/>
      <c r="L75" s="11" t="s">
        <v>22</v>
      </c>
    </row>
    <row r="76" spans="1:12" ht="16.5" customHeight="1">
      <c r="A76" s="21"/>
      <c r="B76" s="22"/>
      <c r="C76" s="22"/>
      <c r="D76" s="22" t="s">
        <v>23</v>
      </c>
      <c r="E76" s="23">
        <v>58998175</v>
      </c>
      <c r="F76" s="23">
        <v>1266039</v>
      </c>
      <c r="G76" s="23">
        <v>1266039</v>
      </c>
      <c r="H76" s="23"/>
      <c r="I76" s="25"/>
      <c r="J76" s="26"/>
      <c r="K76" s="26"/>
      <c r="L76" s="27"/>
    </row>
    <row r="77" spans="1:12" s="49" customFormat="1" ht="15">
      <c r="A77" s="8"/>
      <c r="B77" s="16"/>
      <c r="C77" s="16"/>
      <c r="D77" s="16" t="s">
        <v>24</v>
      </c>
      <c r="E77" s="17"/>
      <c r="F77" s="17"/>
      <c r="G77" s="48"/>
      <c r="H77" s="17"/>
      <c r="I77" s="18"/>
      <c r="J77" s="19"/>
      <c r="K77" s="19"/>
      <c r="L77" s="20"/>
    </row>
    <row r="78" spans="1:12" ht="63">
      <c r="A78" s="9" t="s">
        <v>78</v>
      </c>
      <c r="B78" s="10">
        <v>757</v>
      </c>
      <c r="C78" s="10">
        <v>75704</v>
      </c>
      <c r="D78" s="11" t="s">
        <v>79</v>
      </c>
      <c r="E78" s="12">
        <f>SUM(E79:E80)</f>
        <v>6600000</v>
      </c>
      <c r="F78" s="12">
        <f>SUM(F79:F80)</f>
        <v>598465</v>
      </c>
      <c r="G78" s="12">
        <f>SUM(G79:G80)</f>
        <v>598465</v>
      </c>
      <c r="H78" s="12"/>
      <c r="I78" s="13"/>
      <c r="J78" s="14" t="s">
        <v>21</v>
      </c>
      <c r="K78" s="15"/>
      <c r="L78" s="11" t="s">
        <v>22</v>
      </c>
    </row>
    <row r="79" spans="1:12" ht="16.5" customHeight="1">
      <c r="A79" s="8"/>
      <c r="B79" s="16"/>
      <c r="C79" s="16"/>
      <c r="D79" s="16" t="s">
        <v>23</v>
      </c>
      <c r="E79" s="17">
        <v>6600000</v>
      </c>
      <c r="F79" s="17">
        <v>598465</v>
      </c>
      <c r="G79" s="17">
        <v>598465</v>
      </c>
      <c r="H79" s="17"/>
      <c r="I79" s="18"/>
      <c r="J79" s="19"/>
      <c r="K79" s="19"/>
      <c r="L79" s="20"/>
    </row>
    <row r="80" spans="1:12" ht="15.75" thickBot="1">
      <c r="A80" s="21"/>
      <c r="B80" s="22"/>
      <c r="C80" s="22"/>
      <c r="D80" s="22" t="s">
        <v>24</v>
      </c>
      <c r="E80" s="23"/>
      <c r="F80" s="23"/>
      <c r="G80" s="24"/>
      <c r="H80" s="23"/>
      <c r="I80" s="25"/>
      <c r="J80" s="26"/>
      <c r="K80" s="26"/>
      <c r="L80" s="27"/>
    </row>
    <row r="81" spans="1:12" ht="16.5" thickBot="1">
      <c r="A81" s="109" t="s">
        <v>80</v>
      </c>
      <c r="B81" s="111"/>
      <c r="C81" s="111"/>
      <c r="D81" s="111"/>
      <c r="E81" s="28">
        <f>SUM(E75+E78)</f>
        <v>65598175</v>
      </c>
      <c r="F81" s="28">
        <f>SUM(F75+F78)</f>
        <v>1864504</v>
      </c>
      <c r="G81" s="28">
        <f>SUM(G75+G78)</f>
        <v>1864504</v>
      </c>
      <c r="H81" s="28">
        <f>SUM(H75+H78)</f>
        <v>0</v>
      </c>
      <c r="I81" s="28">
        <f>SUM(I75+I78)</f>
        <v>0</v>
      </c>
      <c r="J81" s="28">
        <f>SUM(J76+J79)</f>
        <v>0</v>
      </c>
      <c r="K81" s="28">
        <f>SUM(K75+K78)</f>
        <v>0</v>
      </c>
      <c r="L81" s="29"/>
    </row>
    <row r="82" spans="1:12" ht="82.5" customHeight="1">
      <c r="A82" s="9" t="s">
        <v>81</v>
      </c>
      <c r="B82" s="11" t="s">
        <v>82</v>
      </c>
      <c r="C82" s="11" t="s">
        <v>83</v>
      </c>
      <c r="D82" s="11" t="s">
        <v>61</v>
      </c>
      <c r="E82" s="12">
        <f>SUM(E83)</f>
        <v>1444999</v>
      </c>
      <c r="F82" s="12">
        <f>SUM(F83)</f>
        <v>84619</v>
      </c>
      <c r="G82" s="12">
        <f>SUM(G83)</f>
        <v>84619</v>
      </c>
      <c r="H82" s="12"/>
      <c r="I82" s="13"/>
      <c r="J82" s="14" t="s">
        <v>21</v>
      </c>
      <c r="K82" s="15"/>
      <c r="L82" s="11" t="s">
        <v>84</v>
      </c>
    </row>
    <row r="83" spans="1:12" ht="15">
      <c r="A83" s="8"/>
      <c r="B83" s="16"/>
      <c r="C83" s="16"/>
      <c r="D83" s="16" t="s">
        <v>23</v>
      </c>
      <c r="E83" s="17">
        <v>1444999</v>
      </c>
      <c r="F83" s="17">
        <v>84619</v>
      </c>
      <c r="G83" s="17">
        <v>84619</v>
      </c>
      <c r="H83" s="17"/>
      <c r="I83" s="18"/>
      <c r="J83" s="36"/>
      <c r="K83" s="19"/>
      <c r="L83" s="20"/>
    </row>
    <row r="84" spans="1:12" ht="15">
      <c r="A84" s="8"/>
      <c r="B84" s="16"/>
      <c r="C84" s="16"/>
      <c r="D84" s="16" t="s">
        <v>24</v>
      </c>
      <c r="E84" s="17"/>
      <c r="F84" s="17"/>
      <c r="G84" s="17"/>
      <c r="H84" s="17"/>
      <c r="I84" s="18"/>
      <c r="J84" s="19"/>
      <c r="K84" s="19"/>
      <c r="L84" s="20"/>
    </row>
    <row r="85" spans="1:12" ht="74.25" customHeight="1">
      <c r="A85" s="30" t="s">
        <v>85</v>
      </c>
      <c r="B85" s="31">
        <v>801</v>
      </c>
      <c r="C85" s="31">
        <v>80120</v>
      </c>
      <c r="D85" s="32" t="s">
        <v>61</v>
      </c>
      <c r="E85" s="33">
        <f>SUM(E86)</f>
        <v>1127344</v>
      </c>
      <c r="F85" s="33">
        <f>SUM(F86)</f>
        <v>66021</v>
      </c>
      <c r="G85" s="33">
        <f>SUM(G86)</f>
        <v>66021</v>
      </c>
      <c r="H85" s="33"/>
      <c r="I85" s="34"/>
      <c r="J85" s="14" t="s">
        <v>21</v>
      </c>
      <c r="K85" s="35"/>
      <c r="L85" s="32" t="s">
        <v>86</v>
      </c>
    </row>
    <row r="86" spans="1:12" ht="15">
      <c r="A86" s="8"/>
      <c r="B86" s="16"/>
      <c r="C86" s="16"/>
      <c r="D86" s="16" t="s">
        <v>23</v>
      </c>
      <c r="E86" s="17">
        <v>1127344</v>
      </c>
      <c r="F86" s="17">
        <v>66021</v>
      </c>
      <c r="G86" s="17">
        <v>66021</v>
      </c>
      <c r="H86" s="17"/>
      <c r="I86" s="18"/>
      <c r="J86" s="36"/>
      <c r="K86" s="19"/>
      <c r="L86" s="20"/>
    </row>
    <row r="87" spans="1:12" ht="15">
      <c r="A87" s="8"/>
      <c r="B87" s="16"/>
      <c r="C87" s="16"/>
      <c r="D87" s="16" t="s">
        <v>24</v>
      </c>
      <c r="E87" s="17"/>
      <c r="F87" s="17"/>
      <c r="G87" s="17"/>
      <c r="H87" s="17"/>
      <c r="I87" s="18"/>
      <c r="J87" s="19"/>
      <c r="K87" s="19"/>
      <c r="L87" s="20"/>
    </row>
    <row r="88" spans="1:12" ht="74.25" customHeight="1">
      <c r="A88" s="30" t="s">
        <v>87</v>
      </c>
      <c r="B88" s="31">
        <v>801</v>
      </c>
      <c r="C88" s="31">
        <v>80120</v>
      </c>
      <c r="D88" s="32" t="s">
        <v>61</v>
      </c>
      <c r="E88" s="33">
        <f>SUM(E89)</f>
        <v>1829010</v>
      </c>
      <c r="F88" s="33">
        <f>SUM(F89)</f>
        <v>121237</v>
      </c>
      <c r="G88" s="33">
        <f>SUM(G89)</f>
        <v>121237</v>
      </c>
      <c r="H88" s="33"/>
      <c r="I88" s="34"/>
      <c r="J88" s="14" t="s">
        <v>21</v>
      </c>
      <c r="K88" s="35"/>
      <c r="L88" s="32" t="s">
        <v>88</v>
      </c>
    </row>
    <row r="89" spans="1:12" ht="15">
      <c r="A89" s="8"/>
      <c r="B89" s="16"/>
      <c r="C89" s="16"/>
      <c r="D89" s="16" t="s">
        <v>23</v>
      </c>
      <c r="E89" s="17">
        <v>1829010</v>
      </c>
      <c r="F89" s="17">
        <v>121237</v>
      </c>
      <c r="G89" s="17">
        <v>121237</v>
      </c>
      <c r="H89" s="17"/>
      <c r="I89" s="18"/>
      <c r="J89" s="36"/>
      <c r="K89" s="19"/>
      <c r="L89" s="20"/>
    </row>
    <row r="90" spans="1:12" ht="15">
      <c r="A90" s="8"/>
      <c r="B90" s="16"/>
      <c r="C90" s="16"/>
      <c r="D90" s="16" t="s">
        <v>24</v>
      </c>
      <c r="E90" s="17"/>
      <c r="F90" s="17"/>
      <c r="G90" s="17"/>
      <c r="H90" s="17"/>
      <c r="I90" s="18"/>
      <c r="J90" s="19"/>
      <c r="K90" s="19"/>
      <c r="L90" s="20"/>
    </row>
    <row r="91" spans="1:12" ht="78" customHeight="1">
      <c r="A91" s="30" t="s">
        <v>89</v>
      </c>
      <c r="B91" s="31">
        <v>801</v>
      </c>
      <c r="C91" s="31">
        <v>80120</v>
      </c>
      <c r="D91" s="32" t="s">
        <v>61</v>
      </c>
      <c r="E91" s="33">
        <f>SUM(E92:E93)</f>
        <v>726996</v>
      </c>
      <c r="F91" s="33">
        <f>SUM(F92:F93)</f>
        <v>55282</v>
      </c>
      <c r="G91" s="33">
        <f>SUM(G92:G93)</f>
        <v>55282</v>
      </c>
      <c r="H91" s="33"/>
      <c r="I91" s="34"/>
      <c r="J91" s="14" t="s">
        <v>21</v>
      </c>
      <c r="K91" s="35"/>
      <c r="L91" s="32" t="s">
        <v>90</v>
      </c>
    </row>
    <row r="92" spans="1:12" ht="15">
      <c r="A92" s="8"/>
      <c r="B92" s="16"/>
      <c r="C92" s="16"/>
      <c r="D92" s="16" t="s">
        <v>23</v>
      </c>
      <c r="E92" s="17">
        <v>726996</v>
      </c>
      <c r="F92" s="17">
        <v>55282</v>
      </c>
      <c r="G92" s="17">
        <v>55282</v>
      </c>
      <c r="H92" s="17"/>
      <c r="I92" s="18"/>
      <c r="J92" s="36"/>
      <c r="K92" s="19"/>
      <c r="L92" s="20"/>
    </row>
    <row r="93" spans="1:12" ht="15">
      <c r="A93" s="8"/>
      <c r="B93" s="16"/>
      <c r="C93" s="16"/>
      <c r="D93" s="16" t="s">
        <v>24</v>
      </c>
      <c r="E93" s="17"/>
      <c r="F93" s="17"/>
      <c r="G93" s="17"/>
      <c r="H93" s="17"/>
      <c r="I93" s="18"/>
      <c r="J93" s="19"/>
      <c r="K93" s="19"/>
      <c r="L93" s="20"/>
    </row>
    <row r="94" spans="1:12" ht="72" customHeight="1">
      <c r="A94" s="30" t="s">
        <v>91</v>
      </c>
      <c r="B94" s="31">
        <v>801</v>
      </c>
      <c r="C94" s="32" t="s">
        <v>92</v>
      </c>
      <c r="D94" s="32" t="s">
        <v>61</v>
      </c>
      <c r="E94" s="33">
        <f>SUM(E95:E96)</f>
        <v>2122541</v>
      </c>
      <c r="F94" s="33">
        <f>SUM(F95:F96)</f>
        <v>126612</v>
      </c>
      <c r="G94" s="33">
        <f>SUM(G95:G96)</f>
        <v>126612</v>
      </c>
      <c r="H94" s="33"/>
      <c r="I94" s="34"/>
      <c r="J94" s="14" t="s">
        <v>21</v>
      </c>
      <c r="K94" s="35"/>
      <c r="L94" s="32" t="s">
        <v>93</v>
      </c>
    </row>
    <row r="95" spans="1:12" ht="15">
      <c r="A95" s="8"/>
      <c r="B95" s="16"/>
      <c r="C95" s="16"/>
      <c r="D95" s="16" t="s">
        <v>23</v>
      </c>
      <c r="E95" s="17">
        <v>2122541</v>
      </c>
      <c r="F95" s="17">
        <v>126612</v>
      </c>
      <c r="G95" s="17">
        <v>126612</v>
      </c>
      <c r="H95" s="17"/>
      <c r="I95" s="18"/>
      <c r="J95" s="36"/>
      <c r="K95" s="19"/>
      <c r="L95" s="20"/>
    </row>
    <row r="96" spans="1:12" ht="15">
      <c r="A96" s="8"/>
      <c r="B96" s="16"/>
      <c r="C96" s="16"/>
      <c r="D96" s="16" t="s">
        <v>24</v>
      </c>
      <c r="E96" s="17"/>
      <c r="F96" s="17"/>
      <c r="G96" s="17"/>
      <c r="H96" s="17"/>
      <c r="I96" s="18"/>
      <c r="J96" s="19"/>
      <c r="K96" s="19"/>
      <c r="L96" s="20"/>
    </row>
    <row r="97" spans="1:12" ht="73.5" customHeight="1">
      <c r="A97" s="30" t="s">
        <v>94</v>
      </c>
      <c r="B97" s="31">
        <v>801</v>
      </c>
      <c r="C97" s="31">
        <v>80120</v>
      </c>
      <c r="D97" s="32" t="s">
        <v>95</v>
      </c>
      <c r="E97" s="33">
        <f>SUM(E98:E99)</f>
        <v>4000000</v>
      </c>
      <c r="F97" s="33">
        <f>SUM(F98:F99)</f>
        <v>3940000</v>
      </c>
      <c r="G97" s="33">
        <f>SUM(G98:G99)</f>
        <v>276000</v>
      </c>
      <c r="H97" s="33">
        <f>SUM(H98:H99)</f>
        <v>1300000</v>
      </c>
      <c r="I97" s="34"/>
      <c r="J97" s="14" t="s">
        <v>21</v>
      </c>
      <c r="K97" s="35">
        <f>SUM(K98:K99)</f>
        <v>2364000</v>
      </c>
      <c r="L97" s="32" t="s">
        <v>22</v>
      </c>
    </row>
    <row r="98" spans="1:12" ht="15">
      <c r="A98" s="8"/>
      <c r="B98" s="16"/>
      <c r="C98" s="16"/>
      <c r="D98" s="16" t="s">
        <v>23</v>
      </c>
      <c r="E98" s="18"/>
      <c r="F98" s="18"/>
      <c r="G98" s="18"/>
      <c r="H98" s="17"/>
      <c r="I98" s="18"/>
      <c r="J98" s="36"/>
      <c r="K98" s="19"/>
      <c r="L98" s="20"/>
    </row>
    <row r="99" spans="1:12" ht="15">
      <c r="A99" s="8"/>
      <c r="B99" s="16"/>
      <c r="C99" s="16"/>
      <c r="D99" s="16" t="s">
        <v>24</v>
      </c>
      <c r="E99" s="17">
        <v>4000000</v>
      </c>
      <c r="F99" s="17">
        <f>SUM(G99+H99+K99)</f>
        <v>3940000</v>
      </c>
      <c r="G99" s="17">
        <v>276000</v>
      </c>
      <c r="H99" s="17">
        <v>1300000</v>
      </c>
      <c r="I99" s="18"/>
      <c r="J99" s="19"/>
      <c r="K99" s="19">
        <v>2364000</v>
      </c>
      <c r="L99" s="20"/>
    </row>
    <row r="100" spans="1:12" ht="73.5" customHeight="1">
      <c r="A100" s="30" t="s">
        <v>96</v>
      </c>
      <c r="B100" s="31">
        <v>801</v>
      </c>
      <c r="C100" s="31">
        <v>80130</v>
      </c>
      <c r="D100" s="32" t="s">
        <v>97</v>
      </c>
      <c r="E100" s="33">
        <f>SUM(E101:E102)</f>
        <v>460169</v>
      </c>
      <c r="F100" s="33">
        <f>SUM(F101:F102)</f>
        <v>30000</v>
      </c>
      <c r="G100" s="33">
        <f>SUM(G101:G102)</f>
        <v>30000</v>
      </c>
      <c r="H100" s="33"/>
      <c r="I100" s="34"/>
      <c r="J100" s="14" t="s">
        <v>21</v>
      </c>
      <c r="K100" s="35"/>
      <c r="L100" s="32" t="s">
        <v>22</v>
      </c>
    </row>
    <row r="101" spans="1:12" ht="15">
      <c r="A101" s="8"/>
      <c r="B101" s="16"/>
      <c r="C101" s="16"/>
      <c r="D101" s="16" t="s">
        <v>23</v>
      </c>
      <c r="E101" s="18"/>
      <c r="F101" s="18"/>
      <c r="G101" s="18"/>
      <c r="H101" s="17"/>
      <c r="I101" s="18"/>
      <c r="J101" s="36"/>
      <c r="K101" s="19"/>
      <c r="L101" s="20"/>
    </row>
    <row r="102" spans="1:12" ht="15">
      <c r="A102" s="8"/>
      <c r="B102" s="16"/>
      <c r="C102" s="16"/>
      <c r="D102" s="16" t="s">
        <v>24</v>
      </c>
      <c r="E102" s="17">
        <v>460169</v>
      </c>
      <c r="F102" s="17">
        <v>30000</v>
      </c>
      <c r="G102" s="17">
        <v>30000</v>
      </c>
      <c r="H102" s="17"/>
      <c r="I102" s="18"/>
      <c r="J102" s="19"/>
      <c r="K102" s="19"/>
      <c r="L102" s="20"/>
    </row>
    <row r="103" spans="1:12" ht="66" customHeight="1">
      <c r="A103" s="30" t="s">
        <v>98</v>
      </c>
      <c r="B103" s="31">
        <v>801</v>
      </c>
      <c r="C103" s="32" t="s">
        <v>99</v>
      </c>
      <c r="D103" s="32" t="s">
        <v>61</v>
      </c>
      <c r="E103" s="33">
        <f>SUM(E104:E105)</f>
        <v>1625171</v>
      </c>
      <c r="F103" s="33">
        <f>SUM(F104:F105)</f>
        <v>128128</v>
      </c>
      <c r="G103" s="33">
        <f>SUM(G104:G105)</f>
        <v>128128</v>
      </c>
      <c r="H103" s="33"/>
      <c r="I103" s="34"/>
      <c r="J103" s="14" t="s">
        <v>21</v>
      </c>
      <c r="K103" s="35"/>
      <c r="L103" s="32" t="s">
        <v>100</v>
      </c>
    </row>
    <row r="104" spans="1:12" ht="15">
      <c r="A104" s="8"/>
      <c r="B104" s="16"/>
      <c r="C104" s="16"/>
      <c r="D104" s="16" t="s">
        <v>23</v>
      </c>
      <c r="E104" s="17">
        <v>1625171</v>
      </c>
      <c r="F104" s="17">
        <v>128128</v>
      </c>
      <c r="G104" s="17">
        <v>128128</v>
      </c>
      <c r="H104" s="17"/>
      <c r="I104" s="18"/>
      <c r="J104" s="36"/>
      <c r="K104" s="19"/>
      <c r="L104" s="20"/>
    </row>
    <row r="105" spans="1:12" ht="15">
      <c r="A105" s="8"/>
      <c r="B105" s="16"/>
      <c r="C105" s="16"/>
      <c r="D105" s="16" t="s">
        <v>24</v>
      </c>
      <c r="E105" s="17"/>
      <c r="F105" s="17"/>
      <c r="G105" s="17"/>
      <c r="H105" s="17"/>
      <c r="I105" s="18"/>
      <c r="J105" s="19"/>
      <c r="K105" s="19"/>
      <c r="L105" s="20"/>
    </row>
    <row r="106" spans="1:12" ht="63.75" customHeight="1">
      <c r="A106" s="30" t="s">
        <v>101</v>
      </c>
      <c r="B106" s="31">
        <v>801</v>
      </c>
      <c r="C106" s="32">
        <v>80130</v>
      </c>
      <c r="D106" s="32" t="s">
        <v>61</v>
      </c>
      <c r="E106" s="33">
        <f>SUM(E107:E108)</f>
        <v>1004698</v>
      </c>
      <c r="F106" s="33">
        <f>SUM(F107:F108)</f>
        <v>96498</v>
      </c>
      <c r="G106" s="33">
        <f>SUM(G107:G108)</f>
        <v>96498</v>
      </c>
      <c r="H106" s="33"/>
      <c r="I106" s="34"/>
      <c r="J106" s="14" t="s">
        <v>21</v>
      </c>
      <c r="K106" s="35"/>
      <c r="L106" s="32" t="s">
        <v>102</v>
      </c>
    </row>
    <row r="107" spans="1:12" ht="15">
      <c r="A107" s="8"/>
      <c r="B107" s="16"/>
      <c r="C107" s="16"/>
      <c r="D107" s="16" t="s">
        <v>23</v>
      </c>
      <c r="E107" s="17">
        <v>1004698</v>
      </c>
      <c r="F107" s="17">
        <v>96498</v>
      </c>
      <c r="G107" s="17">
        <v>96498</v>
      </c>
      <c r="H107" s="17"/>
      <c r="I107" s="18"/>
      <c r="J107" s="36"/>
      <c r="K107" s="19"/>
      <c r="L107" s="20"/>
    </row>
    <row r="108" spans="1:12" ht="15">
      <c r="A108" s="8"/>
      <c r="B108" s="16"/>
      <c r="C108" s="16"/>
      <c r="D108" s="16" t="s">
        <v>24</v>
      </c>
      <c r="E108" s="17"/>
      <c r="F108" s="17"/>
      <c r="G108" s="17"/>
      <c r="H108" s="17"/>
      <c r="I108" s="18"/>
      <c r="J108" s="19"/>
      <c r="K108" s="19"/>
      <c r="L108" s="20"/>
    </row>
    <row r="109" spans="1:12" ht="74.25" customHeight="1">
      <c r="A109" s="30" t="s">
        <v>103</v>
      </c>
      <c r="B109" s="31">
        <v>801</v>
      </c>
      <c r="C109" s="31">
        <v>80130</v>
      </c>
      <c r="D109" s="32" t="s">
        <v>104</v>
      </c>
      <c r="E109" s="33">
        <f>SUM(E110:E111)</f>
        <v>95735</v>
      </c>
      <c r="F109" s="33">
        <f>SUM(F110:F111)</f>
        <v>28777</v>
      </c>
      <c r="G109" s="33">
        <f>SUM(G110)</f>
        <v>4656</v>
      </c>
      <c r="H109" s="33"/>
      <c r="I109" s="34"/>
      <c r="J109" s="14" t="s">
        <v>105</v>
      </c>
      <c r="K109" s="35">
        <f>SUM(K110)</f>
        <v>24121</v>
      </c>
      <c r="L109" s="32" t="s">
        <v>102</v>
      </c>
    </row>
    <row r="110" spans="1:12" ht="15">
      <c r="A110" s="8"/>
      <c r="B110" s="16"/>
      <c r="C110" s="16"/>
      <c r="D110" s="16" t="s">
        <v>23</v>
      </c>
      <c r="E110" s="17">
        <v>95735</v>
      </c>
      <c r="F110" s="17">
        <v>28777</v>
      </c>
      <c r="G110" s="17">
        <v>4656</v>
      </c>
      <c r="H110" s="17"/>
      <c r="I110" s="18"/>
      <c r="J110" s="19"/>
      <c r="K110" s="19">
        <v>24121</v>
      </c>
      <c r="L110" s="20"/>
    </row>
    <row r="111" spans="1:12" ht="15.75" thickBot="1">
      <c r="A111" s="8"/>
      <c r="B111" s="16"/>
      <c r="C111" s="16"/>
      <c r="D111" s="16" t="s">
        <v>24</v>
      </c>
      <c r="E111" s="47"/>
      <c r="F111" s="47"/>
      <c r="G111" s="17"/>
      <c r="H111" s="17"/>
      <c r="I111" s="18"/>
      <c r="J111" s="19"/>
      <c r="K111" s="47"/>
      <c r="L111" s="20"/>
    </row>
    <row r="112" spans="1:12" s="37" customFormat="1" ht="63.75" thickBot="1">
      <c r="A112" s="30" t="s">
        <v>106</v>
      </c>
      <c r="B112" s="31">
        <v>801</v>
      </c>
      <c r="C112" s="31">
        <v>80130</v>
      </c>
      <c r="D112" s="32" t="s">
        <v>107</v>
      </c>
      <c r="E112" s="33">
        <f>SUM(E113:E114)</f>
        <v>47336</v>
      </c>
      <c r="F112" s="33">
        <f>SUM(F113:F114)</f>
        <v>16464</v>
      </c>
      <c r="G112" s="33"/>
      <c r="H112" s="33"/>
      <c r="I112" s="34"/>
      <c r="J112" s="14" t="s">
        <v>21</v>
      </c>
      <c r="K112" s="35">
        <f>SUM(K113)</f>
        <v>16464</v>
      </c>
      <c r="L112" s="32" t="s">
        <v>93</v>
      </c>
    </row>
    <row r="113" spans="1:12" ht="18" customHeight="1">
      <c r="A113" s="8"/>
      <c r="B113" s="16"/>
      <c r="C113" s="16"/>
      <c r="D113" s="16" t="s">
        <v>23</v>
      </c>
      <c r="E113" s="17">
        <v>47336</v>
      </c>
      <c r="F113" s="17">
        <v>16464</v>
      </c>
      <c r="G113" s="18"/>
      <c r="H113" s="17"/>
      <c r="I113" s="18"/>
      <c r="J113" s="36"/>
      <c r="K113" s="19">
        <v>16464</v>
      </c>
      <c r="L113" s="20"/>
    </row>
    <row r="114" spans="1:12" ht="15">
      <c r="A114" s="8"/>
      <c r="B114" s="16"/>
      <c r="C114" s="16"/>
      <c r="D114" s="16" t="s">
        <v>24</v>
      </c>
      <c r="E114" s="47"/>
      <c r="F114" s="47"/>
      <c r="G114" s="17"/>
      <c r="H114" s="17"/>
      <c r="I114" s="18"/>
      <c r="J114" s="19"/>
      <c r="K114" s="47"/>
      <c r="L114" s="20"/>
    </row>
    <row r="115" spans="1:12" ht="63">
      <c r="A115" s="30" t="s">
        <v>108</v>
      </c>
      <c r="B115" s="32" t="s">
        <v>82</v>
      </c>
      <c r="C115" s="32" t="s">
        <v>109</v>
      </c>
      <c r="D115" s="32" t="s">
        <v>61</v>
      </c>
      <c r="E115" s="33">
        <f>SUM(E116:E117)</f>
        <v>5706897</v>
      </c>
      <c r="F115" s="33">
        <f>SUM(F116:F117)</f>
        <v>334220</v>
      </c>
      <c r="G115" s="33">
        <f>SUM(G116:G117)</f>
        <v>334220</v>
      </c>
      <c r="H115" s="33"/>
      <c r="I115" s="34"/>
      <c r="J115" s="14" t="s">
        <v>21</v>
      </c>
      <c r="K115" s="35"/>
      <c r="L115" s="32" t="s">
        <v>110</v>
      </c>
    </row>
    <row r="116" spans="1:12" ht="15.75" thickBot="1">
      <c r="A116" s="8"/>
      <c r="B116" s="16"/>
      <c r="C116" s="16"/>
      <c r="D116" s="16" t="s">
        <v>23</v>
      </c>
      <c r="E116" s="17">
        <v>5706897</v>
      </c>
      <c r="F116" s="17">
        <v>334220</v>
      </c>
      <c r="G116" s="17">
        <v>334220</v>
      </c>
      <c r="H116" s="17"/>
      <c r="I116" s="18"/>
      <c r="J116" s="36"/>
      <c r="K116" s="19"/>
      <c r="L116" s="20"/>
    </row>
    <row r="117" spans="1:12" s="37" customFormat="1" ht="15.75" thickBot="1">
      <c r="A117" s="21"/>
      <c r="B117" s="22"/>
      <c r="C117" s="22"/>
      <c r="D117" s="22" t="s">
        <v>24</v>
      </c>
      <c r="E117" s="50"/>
      <c r="F117" s="50"/>
      <c r="G117" s="23"/>
      <c r="H117" s="23"/>
      <c r="I117" s="25"/>
      <c r="J117" s="26"/>
      <c r="K117" s="50"/>
      <c r="L117" s="27"/>
    </row>
    <row r="118" spans="1:12" ht="92.25" customHeight="1">
      <c r="A118" s="30" t="s">
        <v>111</v>
      </c>
      <c r="B118" s="31">
        <v>854</v>
      </c>
      <c r="C118" s="32">
        <v>85406</v>
      </c>
      <c r="D118" s="32" t="s">
        <v>61</v>
      </c>
      <c r="E118" s="33">
        <f>SUM(E119:E120)</f>
        <v>143117</v>
      </c>
      <c r="F118" s="33">
        <f>SUM(F119:F120)</f>
        <v>8381</v>
      </c>
      <c r="G118" s="33">
        <f>SUM(G119:G120)</f>
        <v>8381</v>
      </c>
      <c r="H118" s="33"/>
      <c r="I118" s="34"/>
      <c r="J118" s="14" t="s">
        <v>21</v>
      </c>
      <c r="K118" s="35"/>
      <c r="L118" s="32" t="s">
        <v>112</v>
      </c>
    </row>
    <row r="119" spans="1:12" ht="15">
      <c r="A119" s="8"/>
      <c r="B119" s="16"/>
      <c r="C119" s="16"/>
      <c r="D119" s="16" t="s">
        <v>23</v>
      </c>
      <c r="E119" s="17">
        <v>143117</v>
      </c>
      <c r="F119" s="17">
        <v>8381</v>
      </c>
      <c r="G119" s="17">
        <v>8381</v>
      </c>
      <c r="H119" s="17"/>
      <c r="I119" s="18"/>
      <c r="J119" s="36"/>
      <c r="K119" s="19"/>
      <c r="L119" s="20"/>
    </row>
    <row r="120" spans="1:12" ht="15">
      <c r="A120" s="8"/>
      <c r="B120" s="16"/>
      <c r="C120" s="16"/>
      <c r="D120" s="16" t="s">
        <v>24</v>
      </c>
      <c r="E120" s="17"/>
      <c r="F120" s="17"/>
      <c r="G120" s="17"/>
      <c r="H120" s="17"/>
      <c r="I120" s="18"/>
      <c r="J120" s="19"/>
      <c r="K120" s="19"/>
      <c r="L120" s="20"/>
    </row>
    <row r="121" spans="1:12" ht="92.25" customHeight="1">
      <c r="A121" s="30" t="s">
        <v>113</v>
      </c>
      <c r="B121" s="31">
        <v>854</v>
      </c>
      <c r="C121" s="32">
        <v>85407</v>
      </c>
      <c r="D121" s="32" t="s">
        <v>61</v>
      </c>
      <c r="E121" s="33">
        <f>SUM(E122:E123)</f>
        <v>359553</v>
      </c>
      <c r="F121" s="33">
        <f>SUM(F122:F123)</f>
        <v>21970</v>
      </c>
      <c r="G121" s="33">
        <f>SUM(G122:G123)</f>
        <v>21970</v>
      </c>
      <c r="H121" s="33"/>
      <c r="I121" s="34"/>
      <c r="J121" s="14" t="s">
        <v>21</v>
      </c>
      <c r="K121" s="35"/>
      <c r="L121" s="32" t="s">
        <v>114</v>
      </c>
    </row>
    <row r="122" spans="1:12" ht="15">
      <c r="A122" s="8"/>
      <c r="B122" s="16"/>
      <c r="C122" s="16"/>
      <c r="D122" s="16" t="s">
        <v>23</v>
      </c>
      <c r="E122" s="17">
        <v>359553</v>
      </c>
      <c r="F122" s="17">
        <v>21970</v>
      </c>
      <c r="G122" s="17">
        <v>21970</v>
      </c>
      <c r="H122" s="17"/>
      <c r="I122" s="18"/>
      <c r="J122" s="36"/>
      <c r="K122" s="19"/>
      <c r="L122" s="20"/>
    </row>
    <row r="123" spans="1:12" ht="15">
      <c r="A123" s="8"/>
      <c r="B123" s="16"/>
      <c r="C123" s="16"/>
      <c r="D123" s="16" t="s">
        <v>24</v>
      </c>
      <c r="E123" s="17"/>
      <c r="F123" s="17"/>
      <c r="G123" s="17"/>
      <c r="H123" s="17"/>
      <c r="I123" s="18"/>
      <c r="J123" s="19"/>
      <c r="K123" s="19"/>
      <c r="L123" s="20"/>
    </row>
    <row r="124" spans="1:12" ht="71.25" customHeight="1">
      <c r="A124" s="30" t="s">
        <v>115</v>
      </c>
      <c r="B124" s="31">
        <v>854</v>
      </c>
      <c r="C124" s="32">
        <v>85407</v>
      </c>
      <c r="D124" s="32" t="s">
        <v>61</v>
      </c>
      <c r="E124" s="33">
        <f>SUM(E125:E126)</f>
        <v>211438</v>
      </c>
      <c r="F124" s="33">
        <f>SUM(F125:F126)</f>
        <v>12382</v>
      </c>
      <c r="G124" s="33">
        <f>SUM(G125:G126)</f>
        <v>12382</v>
      </c>
      <c r="H124" s="33"/>
      <c r="I124" s="34"/>
      <c r="J124" s="14" t="s">
        <v>21</v>
      </c>
      <c r="K124" s="35"/>
      <c r="L124" s="32" t="s">
        <v>116</v>
      </c>
    </row>
    <row r="125" spans="1:12" ht="15">
      <c r="A125" s="8"/>
      <c r="B125" s="16"/>
      <c r="C125" s="16"/>
      <c r="D125" s="16" t="s">
        <v>23</v>
      </c>
      <c r="E125" s="17">
        <v>211438</v>
      </c>
      <c r="F125" s="17">
        <v>12382</v>
      </c>
      <c r="G125" s="17">
        <v>12382</v>
      </c>
      <c r="H125" s="17"/>
      <c r="I125" s="18"/>
      <c r="J125" s="36"/>
      <c r="K125" s="19"/>
      <c r="L125" s="20"/>
    </row>
    <row r="126" spans="1:12" ht="15">
      <c r="A126" s="8"/>
      <c r="B126" s="16"/>
      <c r="C126" s="16"/>
      <c r="D126" s="16" t="s">
        <v>24</v>
      </c>
      <c r="E126" s="17"/>
      <c r="F126" s="17"/>
      <c r="G126" s="17"/>
      <c r="H126" s="17"/>
      <c r="I126" s="18"/>
      <c r="J126" s="19"/>
      <c r="K126" s="19"/>
      <c r="L126" s="20"/>
    </row>
    <row r="127" spans="1:12" ht="67.5" customHeight="1">
      <c r="A127" s="30" t="s">
        <v>117</v>
      </c>
      <c r="B127" s="31">
        <v>854</v>
      </c>
      <c r="C127" s="32">
        <v>86407</v>
      </c>
      <c r="D127" s="32" t="s">
        <v>61</v>
      </c>
      <c r="E127" s="33">
        <f>SUM(E128:E129)</f>
        <v>214484</v>
      </c>
      <c r="F127" s="33">
        <f>SUM(F128:F129)</f>
        <v>12561</v>
      </c>
      <c r="G127" s="33">
        <f>SUM(G128:G129)</f>
        <v>12561</v>
      </c>
      <c r="H127" s="33"/>
      <c r="I127" s="34"/>
      <c r="J127" s="14" t="s">
        <v>21</v>
      </c>
      <c r="K127" s="35"/>
      <c r="L127" s="32" t="s">
        <v>118</v>
      </c>
    </row>
    <row r="128" spans="1:12" ht="15">
      <c r="A128" s="8"/>
      <c r="B128" s="16"/>
      <c r="C128" s="16"/>
      <c r="D128" s="16" t="s">
        <v>23</v>
      </c>
      <c r="E128" s="17">
        <v>214484</v>
      </c>
      <c r="F128" s="17">
        <v>12561</v>
      </c>
      <c r="G128" s="17">
        <v>12561</v>
      </c>
      <c r="H128" s="17"/>
      <c r="I128" s="18"/>
      <c r="J128" s="36"/>
      <c r="K128" s="19"/>
      <c r="L128" s="20"/>
    </row>
    <row r="129" spans="1:12" ht="15.75" thickBot="1">
      <c r="A129" s="8"/>
      <c r="B129" s="16"/>
      <c r="C129" s="16"/>
      <c r="D129" s="16" t="s">
        <v>24</v>
      </c>
      <c r="E129" s="17"/>
      <c r="F129" s="17"/>
      <c r="G129" s="17"/>
      <c r="H129" s="17"/>
      <c r="I129" s="18"/>
      <c r="J129" s="19"/>
      <c r="K129" s="19"/>
      <c r="L129" s="20"/>
    </row>
    <row r="130" spans="1:12" ht="18" customHeight="1" thickBot="1">
      <c r="A130" s="109" t="s">
        <v>119</v>
      </c>
      <c r="B130" s="110"/>
      <c r="C130" s="110"/>
      <c r="D130" s="110"/>
      <c r="E130" s="28">
        <f>SUM(E83+E86+E89+E92+E95+E99+E102+E104+E107+E110+E113+E116+E119+E122+E125+E128)</f>
        <v>21119488</v>
      </c>
      <c r="F130" s="28">
        <f>SUM(F83+F86+F89+F92+F95+F99+F102+F104+F107+F110+F113+F116+F119+F122+F125+F128)</f>
        <v>5083152</v>
      </c>
      <c r="G130" s="28">
        <f>SUM(G83+G86+G89+G92+G95+G99+G102+G104+G107+G110+G113+G116+G119+G122+G125+G128)</f>
        <v>1378567</v>
      </c>
      <c r="H130" s="28">
        <f>SUM(H83+H86+H89+H92+H95+H99+H101+H104+H107+H110+H113+H116+H119+H122+H125+H128)</f>
        <v>1300000</v>
      </c>
      <c r="I130" s="28">
        <f>SUM(I83+I86+I89+I92+I95+I99+I101+I104+I107+I110+I113+I116+I119+I122+I125+I128)</f>
        <v>0</v>
      </c>
      <c r="J130" s="28">
        <f>SUM(J83+J86+J89+J92+J95+J98+J101+J104+J107+J110+J113+J116+J119+J122+J125+J128)</f>
        <v>0</v>
      </c>
      <c r="K130" s="28">
        <f>SUM(K83+K86+K89+K92+K95+K99+K102+K104+K107+K110+K113+K116+K119+K122+K125+K128)</f>
        <v>2404585</v>
      </c>
      <c r="L130" s="29"/>
    </row>
    <row r="131" spans="1:12" ht="63">
      <c r="A131" s="9" t="s">
        <v>120</v>
      </c>
      <c r="B131" s="10">
        <v>852</v>
      </c>
      <c r="C131" s="10">
        <v>85201</v>
      </c>
      <c r="D131" s="32" t="s">
        <v>61</v>
      </c>
      <c r="E131" s="12">
        <f>SUM(E132:E133)</f>
        <v>2798646</v>
      </c>
      <c r="F131" s="12">
        <f>SUM(F132:F133)</f>
        <v>163898</v>
      </c>
      <c r="G131" s="12">
        <f>SUM(G132:G133)</f>
        <v>163898</v>
      </c>
      <c r="H131" s="12"/>
      <c r="I131" s="13"/>
      <c r="J131" s="14" t="s">
        <v>21</v>
      </c>
      <c r="K131" s="15"/>
      <c r="L131" s="11" t="s">
        <v>121</v>
      </c>
    </row>
    <row r="132" spans="1:12" ht="18.75" customHeight="1">
      <c r="A132" s="8"/>
      <c r="B132" s="16"/>
      <c r="C132" s="16"/>
      <c r="D132" s="16" t="s">
        <v>23</v>
      </c>
      <c r="E132" s="17">
        <v>2798646</v>
      </c>
      <c r="F132" s="17">
        <v>163898</v>
      </c>
      <c r="G132" s="17">
        <v>163898</v>
      </c>
      <c r="H132" s="17"/>
      <c r="I132" s="18"/>
      <c r="J132" s="36"/>
      <c r="K132" s="19"/>
      <c r="L132" s="20"/>
    </row>
    <row r="133" spans="1:12" ht="15">
      <c r="A133" s="8"/>
      <c r="B133" s="16"/>
      <c r="C133" s="16"/>
      <c r="D133" s="16" t="s">
        <v>24</v>
      </c>
      <c r="E133" s="17"/>
      <c r="F133" s="17"/>
      <c r="G133" s="17"/>
      <c r="H133" s="17"/>
      <c r="I133" s="18"/>
      <c r="J133" s="19"/>
      <c r="K133" s="19"/>
      <c r="L133" s="20"/>
    </row>
    <row r="134" spans="1:12" ht="63.75" thickBot="1">
      <c r="A134" s="30" t="s">
        <v>122</v>
      </c>
      <c r="B134" s="31">
        <v>852</v>
      </c>
      <c r="C134" s="31">
        <v>85202</v>
      </c>
      <c r="D134" s="32" t="s">
        <v>61</v>
      </c>
      <c r="E134" s="33">
        <f>SUM(E135:E136)</f>
        <v>10262097</v>
      </c>
      <c r="F134" s="33">
        <f>SUM(F135:F136)</f>
        <v>623082</v>
      </c>
      <c r="G134" s="33">
        <f>SUM(G135:G136)</f>
        <v>623082</v>
      </c>
      <c r="H134" s="33"/>
      <c r="I134" s="34"/>
      <c r="J134" s="14" t="s">
        <v>21</v>
      </c>
      <c r="K134" s="35"/>
      <c r="L134" s="32" t="s">
        <v>123</v>
      </c>
    </row>
    <row r="135" spans="1:12" s="37" customFormat="1" ht="15.75" thickBot="1">
      <c r="A135" s="8"/>
      <c r="B135" s="16"/>
      <c r="C135" s="16"/>
      <c r="D135" s="16" t="s">
        <v>23</v>
      </c>
      <c r="E135" s="17">
        <v>10262097</v>
      </c>
      <c r="F135" s="17">
        <v>623082</v>
      </c>
      <c r="G135" s="17">
        <v>623082</v>
      </c>
      <c r="H135" s="17"/>
      <c r="I135" s="18"/>
      <c r="J135" s="36"/>
      <c r="K135" s="19"/>
      <c r="L135" s="20"/>
    </row>
    <row r="136" spans="1:12" ht="17.25" customHeight="1">
      <c r="A136" s="8"/>
      <c r="B136" s="16"/>
      <c r="C136" s="16"/>
      <c r="D136" s="16" t="s">
        <v>24</v>
      </c>
      <c r="E136" s="17"/>
      <c r="F136" s="17"/>
      <c r="G136" s="17"/>
      <c r="H136" s="17"/>
      <c r="I136" s="18"/>
      <c r="J136" s="19"/>
      <c r="K136" s="19"/>
      <c r="L136" s="20"/>
    </row>
    <row r="137" spans="1:12" ht="63.75" thickBot="1">
      <c r="A137" s="30" t="s">
        <v>124</v>
      </c>
      <c r="B137" s="31">
        <v>852</v>
      </c>
      <c r="C137" s="31">
        <v>85202</v>
      </c>
      <c r="D137" s="32" t="s">
        <v>61</v>
      </c>
      <c r="E137" s="33">
        <f>SUM(E138:E139)</f>
        <v>11187053</v>
      </c>
      <c r="F137" s="33">
        <f>SUM(F138:F139)</f>
        <v>624621</v>
      </c>
      <c r="G137" s="33">
        <f>SUM(G138:G139)</f>
        <v>624621</v>
      </c>
      <c r="H137" s="33"/>
      <c r="I137" s="34"/>
      <c r="J137" s="14" t="s">
        <v>21</v>
      </c>
      <c r="K137" s="35"/>
      <c r="L137" s="32" t="s">
        <v>125</v>
      </c>
    </row>
    <row r="138" spans="1:12" s="37" customFormat="1" ht="15.75" thickBot="1">
      <c r="A138" s="8"/>
      <c r="B138" s="16"/>
      <c r="C138" s="16"/>
      <c r="D138" s="16" t="s">
        <v>23</v>
      </c>
      <c r="E138" s="17">
        <v>11187053</v>
      </c>
      <c r="F138" s="17">
        <v>624621</v>
      </c>
      <c r="G138" s="17">
        <v>624621</v>
      </c>
      <c r="H138" s="17"/>
      <c r="I138" s="18"/>
      <c r="J138" s="36"/>
      <c r="K138" s="19"/>
      <c r="L138" s="20"/>
    </row>
    <row r="139" spans="1:12" ht="17.25" customHeight="1">
      <c r="A139" s="8"/>
      <c r="B139" s="16"/>
      <c r="C139" s="16"/>
      <c r="D139" s="16" t="s">
        <v>24</v>
      </c>
      <c r="E139" s="17"/>
      <c r="F139" s="17"/>
      <c r="G139" s="17"/>
      <c r="H139" s="17"/>
      <c r="I139" s="18"/>
      <c r="J139" s="19"/>
      <c r="K139" s="19"/>
      <c r="L139" s="20"/>
    </row>
    <row r="140" spans="1:12" ht="63.75" thickBot="1">
      <c r="A140" s="30" t="s">
        <v>126</v>
      </c>
      <c r="B140" s="31">
        <v>852</v>
      </c>
      <c r="C140" s="31">
        <v>85204</v>
      </c>
      <c r="D140" s="32" t="s">
        <v>127</v>
      </c>
      <c r="E140" s="33">
        <f>SUM(E141)</f>
        <v>29568056</v>
      </c>
      <c r="F140" s="33">
        <f>SUM(F141:F142)</f>
        <v>1350000</v>
      </c>
      <c r="G140" s="33">
        <f>SUM(G141:G142)</f>
        <v>1350000</v>
      </c>
      <c r="H140" s="33"/>
      <c r="I140" s="34"/>
      <c r="J140" s="14" t="s">
        <v>21</v>
      </c>
      <c r="K140" s="35"/>
      <c r="L140" s="32" t="s">
        <v>128</v>
      </c>
    </row>
    <row r="141" spans="1:12" s="37" customFormat="1" ht="15.75" thickBot="1">
      <c r="A141" s="8"/>
      <c r="B141" s="16"/>
      <c r="C141" s="16"/>
      <c r="D141" s="16" t="s">
        <v>23</v>
      </c>
      <c r="E141" s="17">
        <v>29568056</v>
      </c>
      <c r="F141" s="17">
        <v>1350000</v>
      </c>
      <c r="G141" s="17">
        <v>1350000</v>
      </c>
      <c r="H141" s="17"/>
      <c r="I141" s="18"/>
      <c r="J141" s="36"/>
      <c r="K141" s="19"/>
      <c r="L141" s="20"/>
    </row>
    <row r="142" spans="1:12" ht="17.25" customHeight="1">
      <c r="A142" s="8"/>
      <c r="B142" s="16"/>
      <c r="C142" s="16"/>
      <c r="D142" s="16" t="s">
        <v>24</v>
      </c>
      <c r="E142" s="17"/>
      <c r="F142" s="17"/>
      <c r="G142" s="17"/>
      <c r="H142" s="17"/>
      <c r="I142" s="18"/>
      <c r="J142" s="19"/>
      <c r="K142" s="19"/>
      <c r="L142" s="20"/>
    </row>
    <row r="143" spans="1:12" ht="63">
      <c r="A143" s="30" t="s">
        <v>129</v>
      </c>
      <c r="B143" s="31">
        <v>852</v>
      </c>
      <c r="C143" s="31">
        <v>85218</v>
      </c>
      <c r="D143" s="32" t="s">
        <v>130</v>
      </c>
      <c r="E143" s="33">
        <f>SUM(E144:E145)</f>
        <v>600499</v>
      </c>
      <c r="F143" s="33">
        <f>SUM(F144)</f>
        <v>35168</v>
      </c>
      <c r="G143" s="33">
        <f>SUM(G144:G145)</f>
        <v>35168</v>
      </c>
      <c r="H143" s="33"/>
      <c r="I143" s="34"/>
      <c r="J143" s="14" t="s">
        <v>21</v>
      </c>
      <c r="K143" s="35"/>
      <c r="L143" s="32" t="s">
        <v>128</v>
      </c>
    </row>
    <row r="144" spans="1:12" ht="15">
      <c r="A144" s="8"/>
      <c r="B144" s="16"/>
      <c r="C144" s="16"/>
      <c r="D144" s="16" t="s">
        <v>23</v>
      </c>
      <c r="E144" s="17">
        <v>600499</v>
      </c>
      <c r="F144" s="17">
        <v>35168</v>
      </c>
      <c r="G144" s="17">
        <v>35168</v>
      </c>
      <c r="H144" s="17"/>
      <c r="I144" s="18"/>
      <c r="J144" s="36"/>
      <c r="K144" s="19"/>
      <c r="L144" s="20"/>
    </row>
    <row r="145" spans="1:12" ht="15.75" thickBot="1">
      <c r="A145" s="21"/>
      <c r="B145" s="22"/>
      <c r="C145" s="22"/>
      <c r="D145" s="22" t="s">
        <v>24</v>
      </c>
      <c r="E145" s="23"/>
      <c r="F145" s="23"/>
      <c r="G145" s="23"/>
      <c r="H145" s="23"/>
      <c r="I145" s="25"/>
      <c r="J145" s="26"/>
      <c r="K145" s="26"/>
      <c r="L145" s="27"/>
    </row>
    <row r="146" spans="1:12" ht="16.5" thickBot="1">
      <c r="A146" s="109" t="s">
        <v>131</v>
      </c>
      <c r="B146" s="111"/>
      <c r="C146" s="111"/>
      <c r="D146" s="111"/>
      <c r="E146" s="28">
        <f aca="true" t="shared" si="0" ref="E146:K146">SUM(E132+E135+E138+E141+E144)</f>
        <v>54416351</v>
      </c>
      <c r="F146" s="28">
        <f>SUM(F132+F135+F138+F141+F144)</f>
        <v>2796769</v>
      </c>
      <c r="G146" s="28">
        <f>SUM(G132+G135+G138+G141+G144)</f>
        <v>2796769</v>
      </c>
      <c r="H146" s="28">
        <f t="shared" si="0"/>
        <v>0</v>
      </c>
      <c r="I146" s="28">
        <f t="shared" si="0"/>
        <v>0</v>
      </c>
      <c r="J146" s="28">
        <f t="shared" si="0"/>
        <v>0</v>
      </c>
      <c r="K146" s="28">
        <f t="shared" si="0"/>
        <v>0</v>
      </c>
      <c r="L146" s="29"/>
    </row>
    <row r="147" spans="1:12" ht="63">
      <c r="A147" s="9" t="s">
        <v>132</v>
      </c>
      <c r="B147" s="10">
        <v>853</v>
      </c>
      <c r="C147" s="10">
        <v>85333</v>
      </c>
      <c r="D147" s="11" t="s">
        <v>61</v>
      </c>
      <c r="E147" s="12">
        <f>SUM(E148:E149)</f>
        <v>1413813</v>
      </c>
      <c r="F147" s="12">
        <f>SUM(F148:F149)</f>
        <v>82633</v>
      </c>
      <c r="G147" s="12">
        <f>SUM(G148:G149)</f>
        <v>82633</v>
      </c>
      <c r="H147" s="12"/>
      <c r="I147" s="13"/>
      <c r="J147" s="14" t="s">
        <v>21</v>
      </c>
      <c r="K147" s="15"/>
      <c r="L147" s="11" t="s">
        <v>133</v>
      </c>
    </row>
    <row r="148" spans="1:12" ht="15">
      <c r="A148" s="8"/>
      <c r="B148" s="16"/>
      <c r="C148" s="16"/>
      <c r="D148" s="16" t="s">
        <v>23</v>
      </c>
      <c r="E148" s="17">
        <v>1413813</v>
      </c>
      <c r="F148" s="17">
        <v>82633</v>
      </c>
      <c r="G148" s="17">
        <v>82633</v>
      </c>
      <c r="H148" s="17"/>
      <c r="I148" s="18"/>
      <c r="J148" s="36"/>
      <c r="K148" s="51"/>
      <c r="L148" s="20"/>
    </row>
    <row r="149" spans="1:12" ht="15">
      <c r="A149" s="8"/>
      <c r="B149" s="16"/>
      <c r="C149" s="16"/>
      <c r="D149" s="16" t="s">
        <v>24</v>
      </c>
      <c r="E149" s="47"/>
      <c r="F149" s="47"/>
      <c r="G149" s="17"/>
      <c r="H149" s="17"/>
      <c r="I149" s="18"/>
      <c r="J149" s="19"/>
      <c r="K149" s="47"/>
      <c r="L149" s="20"/>
    </row>
    <row r="150" spans="1:12" ht="63">
      <c r="A150" s="30" t="s">
        <v>134</v>
      </c>
      <c r="B150" s="31">
        <v>853</v>
      </c>
      <c r="C150" s="31">
        <v>85395</v>
      </c>
      <c r="D150" s="32" t="s">
        <v>135</v>
      </c>
      <c r="E150" s="33">
        <f>SUM(E151:E152)</f>
        <v>1520004</v>
      </c>
      <c r="F150" s="33">
        <f>SUM(F151:F152)</f>
        <v>431845</v>
      </c>
      <c r="G150" s="33"/>
      <c r="H150" s="33"/>
      <c r="I150" s="34"/>
      <c r="J150" s="14" t="s">
        <v>21</v>
      </c>
      <c r="K150" s="35">
        <f>SUM(K151)</f>
        <v>431845</v>
      </c>
      <c r="L150" s="32" t="s">
        <v>133</v>
      </c>
    </row>
    <row r="151" spans="1:12" ht="15">
      <c r="A151" s="8"/>
      <c r="B151" s="16"/>
      <c r="C151" s="16"/>
      <c r="D151" s="16" t="s">
        <v>23</v>
      </c>
      <c r="E151" s="17">
        <v>1520004</v>
      </c>
      <c r="F151" s="17">
        <v>431845</v>
      </c>
      <c r="G151" s="18"/>
      <c r="H151" s="17"/>
      <c r="I151" s="18"/>
      <c r="J151" s="36"/>
      <c r="K151" s="19">
        <v>431845</v>
      </c>
      <c r="L151" s="20"/>
    </row>
    <row r="152" spans="1:12" ht="15">
      <c r="A152" s="21"/>
      <c r="B152" s="22"/>
      <c r="C152" s="22"/>
      <c r="D152" s="22" t="s">
        <v>24</v>
      </c>
      <c r="E152" s="50"/>
      <c r="F152" s="50"/>
      <c r="G152" s="23"/>
      <c r="H152" s="23"/>
      <c r="I152" s="25"/>
      <c r="J152" s="26"/>
      <c r="K152" s="50"/>
      <c r="L152" s="27"/>
    </row>
    <row r="153" spans="1:12" s="52" customFormat="1" ht="63">
      <c r="A153" s="30" t="s">
        <v>136</v>
      </c>
      <c r="B153" s="31">
        <v>853</v>
      </c>
      <c r="C153" s="31">
        <v>85395</v>
      </c>
      <c r="D153" s="32" t="s">
        <v>137</v>
      </c>
      <c r="E153" s="34">
        <f>SUM(E154:E155)</f>
        <v>3478177</v>
      </c>
      <c r="F153" s="34">
        <f>SUM(F154)</f>
        <v>788901</v>
      </c>
      <c r="G153" s="33">
        <f>SUM(G154)</f>
        <v>71586</v>
      </c>
      <c r="H153" s="33"/>
      <c r="I153" s="34"/>
      <c r="J153" s="14" t="s">
        <v>21</v>
      </c>
      <c r="K153" s="34">
        <f>SUM(K154)</f>
        <v>717315</v>
      </c>
      <c r="L153" s="32" t="s">
        <v>128</v>
      </c>
    </row>
    <row r="154" spans="1:12" s="49" customFormat="1" ht="15">
      <c r="A154" s="8"/>
      <c r="B154" s="16"/>
      <c r="C154" s="16"/>
      <c r="D154" s="16" t="s">
        <v>23</v>
      </c>
      <c r="E154" s="38">
        <v>3478177</v>
      </c>
      <c r="F154" s="38">
        <v>788901</v>
      </c>
      <c r="G154" s="17">
        <v>71586</v>
      </c>
      <c r="H154" s="17"/>
      <c r="I154" s="18"/>
      <c r="J154" s="19"/>
      <c r="K154" s="38">
        <v>717315</v>
      </c>
      <c r="L154" s="20"/>
    </row>
    <row r="155" spans="1:12" s="49" customFormat="1" ht="15">
      <c r="A155" s="8"/>
      <c r="B155" s="16"/>
      <c r="C155" s="16"/>
      <c r="D155" s="16" t="s">
        <v>30</v>
      </c>
      <c r="E155" s="38"/>
      <c r="F155" s="38"/>
      <c r="G155" s="17"/>
      <c r="H155" s="17"/>
      <c r="I155" s="18"/>
      <c r="J155" s="19"/>
      <c r="K155" s="47"/>
      <c r="L155" s="20"/>
    </row>
    <row r="156" spans="1:12" s="52" customFormat="1" ht="63">
      <c r="A156" s="30" t="s">
        <v>138</v>
      </c>
      <c r="B156" s="31">
        <v>853</v>
      </c>
      <c r="C156" s="31">
        <v>85395</v>
      </c>
      <c r="D156" s="32" t="s">
        <v>139</v>
      </c>
      <c r="E156" s="34">
        <f>SUM(E157:E158)</f>
        <v>422368</v>
      </c>
      <c r="F156" s="34">
        <f>SUM(F157:F158)</f>
        <v>109283</v>
      </c>
      <c r="G156" s="33"/>
      <c r="H156" s="33"/>
      <c r="I156" s="34"/>
      <c r="J156" s="14" t="s">
        <v>21</v>
      </c>
      <c r="K156" s="34">
        <f>SUM(K157)</f>
        <v>109283</v>
      </c>
      <c r="L156" s="32" t="s">
        <v>133</v>
      </c>
    </row>
    <row r="157" spans="1:12" s="49" customFormat="1" ht="15">
      <c r="A157" s="8"/>
      <c r="B157" s="16"/>
      <c r="C157" s="16"/>
      <c r="D157" s="16" t="s">
        <v>23</v>
      </c>
      <c r="E157" s="38">
        <v>422368</v>
      </c>
      <c r="F157" s="38">
        <v>109283</v>
      </c>
      <c r="G157" s="17"/>
      <c r="H157" s="17"/>
      <c r="I157" s="18"/>
      <c r="J157" s="19"/>
      <c r="K157" s="38">
        <v>109283</v>
      </c>
      <c r="L157" s="20"/>
    </row>
    <row r="158" spans="1:12" s="49" customFormat="1" ht="15">
      <c r="A158" s="8"/>
      <c r="B158" s="16"/>
      <c r="C158" s="16"/>
      <c r="D158" s="16" t="s">
        <v>30</v>
      </c>
      <c r="E158" s="38"/>
      <c r="F158" s="38"/>
      <c r="G158" s="17"/>
      <c r="H158" s="17"/>
      <c r="I158" s="18"/>
      <c r="J158" s="19"/>
      <c r="K158" s="47"/>
      <c r="L158" s="20"/>
    </row>
    <row r="159" spans="1:12" ht="16.5" thickBot="1">
      <c r="A159" s="116" t="s">
        <v>140</v>
      </c>
      <c r="B159" s="117"/>
      <c r="C159" s="117"/>
      <c r="D159" s="117"/>
      <c r="E159" s="53">
        <f>SUM(E147+E150+E153+E156)</f>
        <v>6834362</v>
      </c>
      <c r="F159" s="53">
        <f>SUM(F147+F150+F153+F156)</f>
        <v>1412662</v>
      </c>
      <c r="G159" s="53">
        <f>SUM(G147+G150+G153+G156)</f>
        <v>154219</v>
      </c>
      <c r="H159" s="53">
        <f>SUM(H147+H150+H153+H156)</f>
        <v>0</v>
      </c>
      <c r="I159" s="53">
        <f>SUM(I147+I150+I153+I156)</f>
        <v>0</v>
      </c>
      <c r="J159" s="53">
        <f>SUM(J148+J151+J154+J157)</f>
        <v>0</v>
      </c>
      <c r="K159" s="53">
        <f>SUM(K147+K150+K153+K156)</f>
        <v>1258443</v>
      </c>
      <c r="L159" s="54"/>
    </row>
    <row r="160" spans="1:12" ht="16.5" thickBot="1">
      <c r="A160" s="118" t="s">
        <v>141</v>
      </c>
      <c r="B160" s="119"/>
      <c r="C160" s="119"/>
      <c r="D160" s="120"/>
      <c r="E160" s="40">
        <f aca="true" t="shared" si="1" ref="E160:K160">SUM(E14+E48+E52+E56+E70+E74+E81+E130+E63+E146+E159)</f>
        <v>240663762</v>
      </c>
      <c r="F160" s="40">
        <f t="shared" si="1"/>
        <v>22974827</v>
      </c>
      <c r="G160" s="40">
        <f t="shared" si="1"/>
        <v>11928227</v>
      </c>
      <c r="H160" s="40">
        <f t="shared" si="1"/>
        <v>1300000</v>
      </c>
      <c r="I160" s="40">
        <f t="shared" si="1"/>
        <v>0</v>
      </c>
      <c r="J160" s="40">
        <f t="shared" si="1"/>
        <v>4367584</v>
      </c>
      <c r="K160" s="40">
        <f t="shared" si="1"/>
        <v>5379016</v>
      </c>
      <c r="L160" s="55"/>
    </row>
    <row r="161" spans="1:12" ht="16.5" thickBot="1">
      <c r="A161" s="112" t="s">
        <v>13</v>
      </c>
      <c r="B161" s="113"/>
      <c r="C161" s="113"/>
      <c r="D161" s="113"/>
      <c r="E161" s="56"/>
      <c r="F161" s="56"/>
      <c r="G161" s="56"/>
      <c r="H161" s="56"/>
      <c r="I161" s="56"/>
      <c r="J161" s="56"/>
      <c r="K161" s="57"/>
      <c r="L161" s="58"/>
    </row>
    <row r="162" spans="1:12" ht="15.75">
      <c r="A162" s="114" t="s">
        <v>142</v>
      </c>
      <c r="B162" s="115"/>
      <c r="C162" s="115"/>
      <c r="D162" s="115"/>
      <c r="E162" s="59">
        <f>SUM(E12+E16+E19+E22+E25+E28+E34+E37+E40+E43+E46+E50+E54+E58+E61+E65+E68+E72+E76+E79+E83+E86+E89+E92+E95+E98+E101+E104+E107+E110+E113+E116+E119+E122+E125+E128+E132+E135+E138+E141+E144+E148+E151+E154+E157)</f>
        <v>187262261</v>
      </c>
      <c r="F162" s="59">
        <f>SUM(F12+F16+F19+F22+F25+F28+F34+F37+F40+F43+F46+F50+F54+F58+F61+F65+F68+F72+F76+F79+F83+F86+F89+F92+F95+F98+F101+F104+F107+F110+F113+F116+F119+F122+F125+F128+F132+F135+F138+F141+F144+F148+F151+F154+F157)</f>
        <v>9567808</v>
      </c>
      <c r="G162" s="59">
        <f>SUM(G12+G16+G19+G22+G25+G28+G34+G37+G40+G43+G46+G50+G54+G58+G61+G65+G68+G72+G76+G79+G83+G86+G89+G92+G95+G98+G101+G104+G107+G110+G113+G116+G119+G122+G125+G128+G132+G135+G138+G141+G144+G148+G151+G154+G157)</f>
        <v>8268780</v>
      </c>
      <c r="H162" s="59">
        <f>SUM(H12+H16+H19+H22+H25+H28+H34+H37+H40+H43+H50+H54+H58+H61+H68+H72+H76+H79+H83+H86+H89+H92+H95+H98+H101+H104+H107+H110+H113+H116+H119+H122+H125+H128+H132+H135+H138+H141+H144+H148+H151+H154+H157)</f>
        <v>0</v>
      </c>
      <c r="I162" s="59">
        <f>SUM(I12+I16+I19+I22+I25+I28+I34+I37+I40+I43+I50+I54+I58+I61+I68+I72+I76+I79+I83+I86+I89+I92+I95+I98+I101+I104+I107+I110+I113+I116+I119+I122+I125+I128+I132+I135+I138+I141+I144+I148+I151+I154+I157)</f>
        <v>0</v>
      </c>
      <c r="J162" s="59">
        <f>SUM(J12+J16+J19+J22+J25+J28+J34+J37+J40+J43+J50+J54+J58+J61+J68+J72+J76+J79+J83+J86+J89+J92+J95+J98+J101+J104+J107+J110+J113+J116+J119+J122+J125+J128+J132+J135+J138+J141+J144+J148+J151+J154+J157)</f>
        <v>0</v>
      </c>
      <c r="K162" s="59">
        <f>SUM(K12+K16+K19+K22+K25+K28+K34+K37+K40+K43+K50+K54+K58+K61+K68+K72+K76+K79+K83+K86+K89+K92+K95+K98+K101+K104+K107+K110+K113+K116+K119+K122+K125+K128+K132+K135+K138+K141+K144+K148+K151+K154+K157)</f>
        <v>1299028</v>
      </c>
      <c r="L162" s="60"/>
    </row>
    <row r="163" spans="1:12" ht="16.5" thickBot="1">
      <c r="A163" s="106" t="s">
        <v>143</v>
      </c>
      <c r="B163" s="107"/>
      <c r="C163" s="107"/>
      <c r="D163" s="107"/>
      <c r="E163" s="61">
        <f>SUM(E13+E17+E20+E23+E26+E29+E32+E35+E38+E41+E44+E51+E55+E59+E62+E73+E77+E80+E84+E87+E90+E93+E96+E99+E102+E105+E108+E111+E114+E117+E120+E123+E126+E129+E133+E136+E139+E142+E145+E149+E152+E155+E158)</f>
        <v>53401501</v>
      </c>
      <c r="F163" s="61">
        <f>SUM(F13+F17+F20+F23+F26+F29+F32+F35+F38+F41+F44+F51+F55+F59+F62+F73+F77+F80+F84+F87+F90+F93+F96+F99+F102+F105+F108+F111+F114+F117+F120+F123+F126+F129+F133+F136+F139+F142+F145+F149+F152+F155+F158)</f>
        <v>13407019</v>
      </c>
      <c r="G163" s="61">
        <f>SUM(G13+G17+G20+G23+G26+G29+G32+G35+G38+G41+G44+G51+G55+G59+G62+G73+G77+G80+G84+G87+G90+G93+G96+G99+G102+G105+G108+G111+G114+G117+G120+G123+G126+G129+G133+G136+G139+G142+G145+G149+G152+G155+G158)</f>
        <v>3659447</v>
      </c>
      <c r="H163" s="61">
        <f>SUM(H13+H17+H20+H23+H26+H29+H35+H38+H41+H44+H51+H55+H59+H62+H73+H77+H80+H84+H87+H90+H93+H96+H99+H102+H105+H108+H111+H114+H117+H120+H123+H126+H129+H133+H136+H139+H142+H145+H149+H152+H155+H158)</f>
        <v>1300000</v>
      </c>
      <c r="I163" s="61">
        <f>SUM(I13+I17+I20+I23+I26+I29+I35+I38+I41+I44+I51+I55+I59+I62+I73+I77+I80+I84+I87+I90+I93+I96+I99+I102+I105+I108+I111+I114+I117+I120+I123+I126+I129+I133+I136+I139+I142+I145+I149+I152+I155+I158)</f>
        <v>0</v>
      </c>
      <c r="J163" s="61">
        <f>SUM(J13+J17+J20+J23+J26+J29+J35+J38+J41+J44+J51+J55+J59+J62+J73+J77+J80+J84+J87+J90+J93+J96+J99+J102+J105+J108+J111+J114+J117+J120+J123+J126+J129+J133+J136+J139+J142+J145+J149+J152+J155+J158)</f>
        <v>4367584</v>
      </c>
      <c r="K163" s="61">
        <f>SUM(K13+K17+K20+K23+K26+K29+K35+K38+K41+K44+K51+K55+K59+K62+K73+K77+K80+K84+K87+K90+K93+K96+K99+K102+K105+K108+K111+K114+K117+K120+K123+K126+K129+K133+K136+K139+K142+K145+K149+K152+K155+K158)</f>
        <v>4079988</v>
      </c>
      <c r="L163" s="62"/>
    </row>
    <row r="164" spans="1:12" ht="15">
      <c r="A164" s="63"/>
      <c r="B164" s="63"/>
      <c r="C164" s="63"/>
      <c r="D164" s="63"/>
      <c r="E164" s="63"/>
      <c r="F164" s="64"/>
      <c r="G164" s="63"/>
      <c r="H164" s="65"/>
      <c r="I164" s="63"/>
      <c r="J164" s="63"/>
      <c r="K164" s="63"/>
      <c r="L164" s="66"/>
    </row>
    <row r="165" spans="1:12" ht="15">
      <c r="A165" s="63" t="s">
        <v>144</v>
      </c>
      <c r="B165" s="63"/>
      <c r="C165" s="63"/>
      <c r="D165" s="63"/>
      <c r="E165" s="63"/>
      <c r="F165" s="63"/>
      <c r="G165" s="63"/>
      <c r="H165" s="65"/>
      <c r="I165" s="63"/>
      <c r="J165" s="63"/>
      <c r="K165" s="63"/>
      <c r="L165" s="66"/>
    </row>
    <row r="166" spans="1:12" ht="15">
      <c r="A166" s="63" t="s">
        <v>145</v>
      </c>
      <c r="B166" s="63"/>
      <c r="C166" s="63"/>
      <c r="D166" s="63"/>
      <c r="E166" s="63"/>
      <c r="F166" s="63"/>
      <c r="G166" s="63"/>
      <c r="H166" s="65"/>
      <c r="I166" s="63"/>
      <c r="J166" s="63"/>
      <c r="K166" s="63"/>
      <c r="L166" s="66"/>
    </row>
    <row r="167" spans="1:12" ht="15">
      <c r="A167" s="63" t="s">
        <v>146</v>
      </c>
      <c r="B167" s="63"/>
      <c r="C167" s="63"/>
      <c r="D167" s="63"/>
      <c r="E167" s="63"/>
      <c r="F167" s="63"/>
      <c r="G167" s="63"/>
      <c r="H167" s="65"/>
      <c r="I167" s="63"/>
      <c r="J167" s="63"/>
      <c r="K167" s="63"/>
      <c r="L167" s="66"/>
    </row>
    <row r="168" spans="1:12" ht="15">
      <c r="A168" s="63" t="s">
        <v>147</v>
      </c>
      <c r="B168" s="63"/>
      <c r="C168" s="63"/>
      <c r="D168" s="63"/>
      <c r="E168" s="63"/>
      <c r="F168" s="63"/>
      <c r="G168" s="63"/>
      <c r="H168" s="65"/>
      <c r="I168" s="63"/>
      <c r="J168" s="63"/>
      <c r="K168" s="63"/>
      <c r="L168" s="66"/>
    </row>
    <row r="169" spans="1:12" ht="15">
      <c r="A169" s="63" t="s">
        <v>148</v>
      </c>
      <c r="B169" s="63"/>
      <c r="C169" s="63"/>
      <c r="D169" s="63"/>
      <c r="E169" s="63"/>
      <c r="F169" s="63"/>
      <c r="G169" s="63"/>
      <c r="H169" s="65"/>
      <c r="I169" s="63"/>
      <c r="J169" s="63"/>
      <c r="K169" s="63"/>
      <c r="L169" s="66"/>
    </row>
    <row r="170" spans="1:12" ht="15">
      <c r="A170" s="63"/>
      <c r="B170" s="63"/>
      <c r="C170" s="63"/>
      <c r="D170" s="63"/>
      <c r="E170" s="63"/>
      <c r="F170" s="63"/>
      <c r="G170" s="63"/>
      <c r="H170" s="65"/>
      <c r="I170" s="63"/>
      <c r="J170" s="63"/>
      <c r="K170" s="63"/>
      <c r="L170" s="66"/>
    </row>
    <row r="171" spans="1:12" ht="15">
      <c r="A171" s="66"/>
      <c r="B171" s="66"/>
      <c r="C171" s="66"/>
      <c r="D171" s="66"/>
      <c r="E171" s="66"/>
      <c r="F171" s="66"/>
      <c r="G171" s="66"/>
      <c r="H171" s="65"/>
      <c r="I171" s="63"/>
      <c r="J171" s="63"/>
      <c r="K171" s="63"/>
      <c r="L171" s="66"/>
    </row>
    <row r="172" spans="1:12" ht="132" customHeight="1">
      <c r="A172" s="108"/>
      <c r="B172" s="108"/>
      <c r="C172" s="108"/>
      <c r="D172" s="108"/>
      <c r="E172" s="108"/>
      <c r="F172" s="108"/>
      <c r="G172" s="66"/>
      <c r="H172" s="65"/>
      <c r="I172" s="63"/>
      <c r="J172" s="63"/>
      <c r="K172" s="63"/>
      <c r="L172" s="66"/>
    </row>
    <row r="173" spans="1:12" ht="15">
      <c r="A173" s="66"/>
      <c r="B173" s="66"/>
      <c r="C173" s="66"/>
      <c r="D173" s="66"/>
      <c r="E173" s="66"/>
      <c r="F173" s="66"/>
      <c r="G173" s="66"/>
      <c r="H173" s="65"/>
      <c r="I173" s="63"/>
      <c r="J173" s="63"/>
      <c r="K173" s="63"/>
      <c r="L173" s="66"/>
    </row>
    <row r="174" spans="1:12" ht="15">
      <c r="A174" s="66"/>
      <c r="B174" s="66"/>
      <c r="C174" s="66"/>
      <c r="D174" s="66"/>
      <c r="E174" s="66"/>
      <c r="F174" s="66"/>
      <c r="G174" s="66"/>
      <c r="H174" s="65"/>
      <c r="I174" s="63"/>
      <c r="J174" s="63"/>
      <c r="K174" s="63"/>
      <c r="L174" s="66"/>
    </row>
    <row r="175" spans="1:12" ht="15">
      <c r="A175" s="66"/>
      <c r="B175" s="66"/>
      <c r="C175" s="66"/>
      <c r="D175" s="66"/>
      <c r="E175" s="66"/>
      <c r="F175" s="66"/>
      <c r="G175" s="66"/>
      <c r="H175" s="65"/>
      <c r="I175" s="63"/>
      <c r="J175" s="63"/>
      <c r="K175" s="63"/>
      <c r="L175" s="66"/>
    </row>
    <row r="176" spans="1:12" ht="15">
      <c r="A176" s="66"/>
      <c r="B176" s="66"/>
      <c r="C176" s="66"/>
      <c r="D176" s="66"/>
      <c r="E176" s="66"/>
      <c r="F176" s="66"/>
      <c r="G176" s="66"/>
      <c r="H176" s="65"/>
      <c r="I176" s="63"/>
      <c r="J176" s="63"/>
      <c r="K176" s="63"/>
      <c r="L176" s="66"/>
    </row>
    <row r="177" spans="1:12" ht="15">
      <c r="A177" s="66"/>
      <c r="B177" s="66"/>
      <c r="C177" s="66"/>
      <c r="D177" s="66"/>
      <c r="E177" s="66"/>
      <c r="F177" s="66"/>
      <c r="G177" s="66"/>
      <c r="H177" s="65"/>
      <c r="I177" s="63"/>
      <c r="J177" s="63"/>
      <c r="K177" s="63"/>
      <c r="L177" s="66"/>
    </row>
    <row r="178" s="67" customFormat="1" ht="12.75">
      <c r="H178" s="68"/>
    </row>
  </sheetData>
  <sheetProtection/>
  <mergeCells count="32">
    <mergeCell ref="H1:L1"/>
    <mergeCell ref="A2:L2"/>
    <mergeCell ref="A4:A9"/>
    <mergeCell ref="B4:B9"/>
    <mergeCell ref="C4:C9"/>
    <mergeCell ref="D4:D9"/>
    <mergeCell ref="E4:E9"/>
    <mergeCell ref="F4:K4"/>
    <mergeCell ref="L4:L9"/>
    <mergeCell ref="F5:F9"/>
    <mergeCell ref="A74:D74"/>
    <mergeCell ref="A81:D81"/>
    <mergeCell ref="G5:K5"/>
    <mergeCell ref="G6:G9"/>
    <mergeCell ref="H6:H9"/>
    <mergeCell ref="J6:J9"/>
    <mergeCell ref="K6:K9"/>
    <mergeCell ref="I7:I9"/>
    <mergeCell ref="A14:D14"/>
    <mergeCell ref="A48:D48"/>
    <mergeCell ref="A52:D52"/>
    <mergeCell ref="A56:D56"/>
    <mergeCell ref="A63:D63"/>
    <mergeCell ref="A70:D70"/>
    <mergeCell ref="A163:D163"/>
    <mergeCell ref="A172:F172"/>
    <mergeCell ref="A130:D130"/>
    <mergeCell ref="A146:D146"/>
    <mergeCell ref="A161:D161"/>
    <mergeCell ref="A162:D162"/>
    <mergeCell ref="A159:D159"/>
    <mergeCell ref="A160:D160"/>
  </mergeCells>
  <printOptions horizontalCentered="1"/>
  <pageMargins left="0" right="0.3937007874015748" top="0.34" bottom="0.37" header="0.39" footer="0.38"/>
  <pageSetup horizontalDpi="600" verticalDpi="600" orientation="landscape" paperSize="9" scale="55" r:id="rId1"/>
  <rowBreaks count="6" manualBreakCount="6">
    <brk id="26" max="11" man="1"/>
    <brk id="52" max="11" man="1"/>
    <brk id="84" max="11" man="1"/>
    <brk id="111" max="11" man="1"/>
    <brk id="139" max="11" man="1"/>
    <brk id="1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31"/>
  <sheetViews>
    <sheetView tabSelected="1" view="pageBreakPreview" zoomScaleNormal="75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7" width="13.625" style="0" customWidth="1"/>
    <col min="8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45.75" customHeight="1">
      <c r="A1" s="142" t="s">
        <v>182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5.7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8">
      <c r="A3" s="129" t="s">
        <v>149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2"/>
    </row>
    <row r="4" spans="1:13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 t="s">
        <v>1</v>
      </c>
      <c r="M4" s="2"/>
    </row>
    <row r="5" spans="1:13" ht="12.75">
      <c r="A5" s="144" t="s">
        <v>2</v>
      </c>
      <c r="B5" s="144" t="s">
        <v>3</v>
      </c>
      <c r="C5" s="144" t="s">
        <v>4</v>
      </c>
      <c r="D5" s="145" t="s">
        <v>150</v>
      </c>
      <c r="E5" s="133" t="s">
        <v>151</v>
      </c>
      <c r="F5" s="133" t="s">
        <v>7</v>
      </c>
      <c r="G5" s="133"/>
      <c r="H5" s="133"/>
      <c r="I5" s="133"/>
      <c r="J5" s="133"/>
      <c r="K5" s="133"/>
      <c r="L5" s="133" t="s">
        <v>8</v>
      </c>
      <c r="M5" s="7"/>
    </row>
    <row r="6" spans="1:13" ht="12.75">
      <c r="A6" s="144"/>
      <c r="B6" s="144"/>
      <c r="C6" s="144"/>
      <c r="D6" s="146"/>
      <c r="E6" s="133"/>
      <c r="F6" s="133" t="s">
        <v>152</v>
      </c>
      <c r="G6" s="133" t="s">
        <v>10</v>
      </c>
      <c r="H6" s="133"/>
      <c r="I6" s="133"/>
      <c r="J6" s="133"/>
      <c r="K6" s="133"/>
      <c r="L6" s="133"/>
      <c r="M6" s="7"/>
    </row>
    <row r="7" spans="1:13" ht="12.75">
      <c r="A7" s="144"/>
      <c r="B7" s="144"/>
      <c r="C7" s="144"/>
      <c r="D7" s="146"/>
      <c r="E7" s="133"/>
      <c r="F7" s="133"/>
      <c r="G7" s="134" t="s">
        <v>11</v>
      </c>
      <c r="H7" s="137" t="s">
        <v>153</v>
      </c>
      <c r="I7" s="72" t="s">
        <v>13</v>
      </c>
      <c r="J7" s="134" t="s">
        <v>154</v>
      </c>
      <c r="K7" s="138" t="s">
        <v>15</v>
      </c>
      <c r="L7" s="133"/>
      <c r="M7" s="7"/>
    </row>
    <row r="8" spans="1:13" ht="12.75">
      <c r="A8" s="144"/>
      <c r="B8" s="144"/>
      <c r="C8" s="144"/>
      <c r="D8" s="146"/>
      <c r="E8" s="133"/>
      <c r="F8" s="133"/>
      <c r="G8" s="135"/>
      <c r="H8" s="135"/>
      <c r="I8" s="141" t="s">
        <v>155</v>
      </c>
      <c r="J8" s="135"/>
      <c r="K8" s="139"/>
      <c r="L8" s="133"/>
      <c r="M8" s="7"/>
    </row>
    <row r="9" spans="1:13" ht="12.75">
      <c r="A9" s="144"/>
      <c r="B9" s="144"/>
      <c r="C9" s="144"/>
      <c r="D9" s="146"/>
      <c r="E9" s="133"/>
      <c r="F9" s="133"/>
      <c r="G9" s="135"/>
      <c r="H9" s="135"/>
      <c r="I9" s="141"/>
      <c r="J9" s="135"/>
      <c r="K9" s="139"/>
      <c r="L9" s="133"/>
      <c r="M9" s="7"/>
    </row>
    <row r="10" spans="1:13" ht="15.75" customHeight="1">
      <c r="A10" s="144"/>
      <c r="B10" s="144"/>
      <c r="C10" s="144"/>
      <c r="D10" s="147"/>
      <c r="E10" s="133"/>
      <c r="F10" s="133"/>
      <c r="G10" s="136"/>
      <c r="H10" s="136"/>
      <c r="I10" s="141"/>
      <c r="J10" s="136"/>
      <c r="K10" s="140"/>
      <c r="L10" s="133"/>
      <c r="M10" s="7"/>
    </row>
    <row r="11" spans="1:13" ht="12.75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  <c r="M11" s="2"/>
    </row>
    <row r="12" spans="1:13" s="78" customFormat="1" ht="51">
      <c r="A12" s="74" t="s">
        <v>17</v>
      </c>
      <c r="B12" s="74">
        <v>600</v>
      </c>
      <c r="C12" s="74">
        <v>60014</v>
      </c>
      <c r="D12" s="74">
        <v>6050</v>
      </c>
      <c r="E12" s="75" t="s">
        <v>156</v>
      </c>
      <c r="F12" s="76">
        <v>400000</v>
      </c>
      <c r="G12" s="76">
        <v>200000</v>
      </c>
      <c r="H12" s="74"/>
      <c r="I12" s="74"/>
      <c r="J12" s="77" t="s">
        <v>157</v>
      </c>
      <c r="K12" s="74"/>
      <c r="L12" s="74" t="s">
        <v>158</v>
      </c>
      <c r="M12" s="7"/>
    </row>
    <row r="13" spans="1:13" s="78" customFormat="1" ht="51">
      <c r="A13" s="74" t="s">
        <v>26</v>
      </c>
      <c r="B13" s="74">
        <v>600</v>
      </c>
      <c r="C13" s="74">
        <v>60014</v>
      </c>
      <c r="D13" s="74">
        <v>6050</v>
      </c>
      <c r="E13" s="75" t="s">
        <v>159</v>
      </c>
      <c r="F13" s="76">
        <v>533773</v>
      </c>
      <c r="G13" s="76">
        <v>266887</v>
      </c>
      <c r="H13" s="74"/>
      <c r="I13" s="74"/>
      <c r="J13" s="77" t="s">
        <v>160</v>
      </c>
      <c r="K13" s="74"/>
      <c r="L13" s="74" t="s">
        <v>158</v>
      </c>
      <c r="M13" s="7"/>
    </row>
    <row r="14" spans="1:13" s="78" customFormat="1" ht="51">
      <c r="A14" s="74" t="s">
        <v>31</v>
      </c>
      <c r="B14" s="74">
        <v>600</v>
      </c>
      <c r="C14" s="74">
        <v>60014</v>
      </c>
      <c r="D14" s="74">
        <v>6050</v>
      </c>
      <c r="E14" s="75" t="s">
        <v>161</v>
      </c>
      <c r="F14" s="76">
        <v>109282</v>
      </c>
      <c r="G14" s="76">
        <v>54641</v>
      </c>
      <c r="H14" s="74"/>
      <c r="I14" s="74"/>
      <c r="J14" s="77" t="s">
        <v>162</v>
      </c>
      <c r="K14" s="74"/>
      <c r="L14" s="74" t="s">
        <v>158</v>
      </c>
      <c r="M14" s="7"/>
    </row>
    <row r="15" spans="1:13" s="78" customFormat="1" ht="51">
      <c r="A15" s="74" t="s">
        <v>36</v>
      </c>
      <c r="B15" s="74">
        <v>600</v>
      </c>
      <c r="C15" s="74">
        <v>60014</v>
      </c>
      <c r="D15" s="74">
        <v>6050</v>
      </c>
      <c r="E15" s="75" t="s">
        <v>163</v>
      </c>
      <c r="F15" s="76">
        <v>138352</v>
      </c>
      <c r="G15" s="76">
        <v>71852</v>
      </c>
      <c r="H15" s="74"/>
      <c r="I15" s="74"/>
      <c r="J15" s="77" t="s">
        <v>164</v>
      </c>
      <c r="K15" s="74"/>
      <c r="L15" s="74" t="s">
        <v>158</v>
      </c>
      <c r="M15" s="7"/>
    </row>
    <row r="16" spans="1:13" s="78" customFormat="1" ht="51">
      <c r="A16" s="74" t="s">
        <v>38</v>
      </c>
      <c r="B16" s="74">
        <v>600</v>
      </c>
      <c r="C16" s="74">
        <v>60014</v>
      </c>
      <c r="D16" s="74">
        <v>6050</v>
      </c>
      <c r="E16" s="75" t="s">
        <v>165</v>
      </c>
      <c r="F16" s="76">
        <v>350000</v>
      </c>
      <c r="G16" s="76">
        <v>175000</v>
      </c>
      <c r="H16" s="74"/>
      <c r="I16" s="74"/>
      <c r="J16" s="77" t="s">
        <v>166</v>
      </c>
      <c r="K16" s="74"/>
      <c r="L16" s="74" t="s">
        <v>158</v>
      </c>
      <c r="M16" s="7"/>
    </row>
    <row r="17" spans="1:13" s="78" customFormat="1" ht="51">
      <c r="A17" s="74" t="s">
        <v>41</v>
      </c>
      <c r="B17" s="74">
        <v>710</v>
      </c>
      <c r="C17" s="74">
        <v>71014</v>
      </c>
      <c r="D17" s="74">
        <v>6060</v>
      </c>
      <c r="E17" s="75" t="s">
        <v>167</v>
      </c>
      <c r="F17" s="76">
        <v>50000</v>
      </c>
      <c r="G17" s="76">
        <v>50000</v>
      </c>
      <c r="H17" s="74"/>
      <c r="I17" s="74"/>
      <c r="J17" s="77" t="s">
        <v>168</v>
      </c>
      <c r="K17" s="74"/>
      <c r="L17" s="74" t="s">
        <v>22</v>
      </c>
      <c r="M17" s="7"/>
    </row>
    <row r="18" spans="1:13" s="85" customFormat="1" ht="51">
      <c r="A18" s="79" t="s">
        <v>44</v>
      </c>
      <c r="B18" s="80" t="s">
        <v>169</v>
      </c>
      <c r="C18" s="80" t="s">
        <v>170</v>
      </c>
      <c r="D18" s="80" t="s">
        <v>171</v>
      </c>
      <c r="E18" s="81" t="s">
        <v>172</v>
      </c>
      <c r="F18" s="82" t="s">
        <v>173</v>
      </c>
      <c r="G18" s="82" t="s">
        <v>173</v>
      </c>
      <c r="H18" s="79"/>
      <c r="I18" s="79"/>
      <c r="J18" s="83" t="s">
        <v>168</v>
      </c>
      <c r="K18" s="79"/>
      <c r="L18" s="79" t="s">
        <v>22</v>
      </c>
      <c r="M18" s="84"/>
    </row>
    <row r="19" spans="1:13" s="89" customFormat="1" ht="51">
      <c r="A19" s="74" t="s">
        <v>46</v>
      </c>
      <c r="B19" s="86">
        <v>750</v>
      </c>
      <c r="C19" s="86">
        <v>75020</v>
      </c>
      <c r="D19" s="86">
        <v>6050</v>
      </c>
      <c r="E19" s="75" t="s">
        <v>174</v>
      </c>
      <c r="F19" s="87">
        <v>10000</v>
      </c>
      <c r="G19" s="87">
        <v>10000</v>
      </c>
      <c r="H19" s="74"/>
      <c r="I19" s="74"/>
      <c r="J19" s="77" t="s">
        <v>168</v>
      </c>
      <c r="K19" s="74"/>
      <c r="L19" s="79" t="s">
        <v>22</v>
      </c>
      <c r="M19" s="88"/>
    </row>
    <row r="20" spans="1:13" s="78" customFormat="1" ht="51">
      <c r="A20" s="90" t="s">
        <v>48</v>
      </c>
      <c r="B20" s="90">
        <v>852</v>
      </c>
      <c r="C20" s="90">
        <v>85202</v>
      </c>
      <c r="D20" s="90">
        <v>6050</v>
      </c>
      <c r="E20" s="91" t="s">
        <v>175</v>
      </c>
      <c r="F20" s="92">
        <v>7000</v>
      </c>
      <c r="G20" s="92">
        <v>7000</v>
      </c>
      <c r="H20" s="93"/>
      <c r="I20" s="94"/>
      <c r="J20" s="77" t="s">
        <v>168</v>
      </c>
      <c r="K20" s="77"/>
      <c r="L20" s="91" t="s">
        <v>176</v>
      </c>
      <c r="M20" s="7"/>
    </row>
    <row r="21" spans="1:13" ht="51">
      <c r="A21" s="95" t="s">
        <v>50</v>
      </c>
      <c r="B21" s="95">
        <v>852</v>
      </c>
      <c r="C21" s="95">
        <v>85202</v>
      </c>
      <c r="D21" s="95">
        <v>6060</v>
      </c>
      <c r="E21" s="96" t="s">
        <v>177</v>
      </c>
      <c r="F21" s="97">
        <v>10000</v>
      </c>
      <c r="G21" s="97">
        <v>10000</v>
      </c>
      <c r="H21" s="98"/>
      <c r="I21" s="99"/>
      <c r="J21" s="100" t="s">
        <v>168</v>
      </c>
      <c r="K21" s="100"/>
      <c r="L21" s="96" t="s">
        <v>176</v>
      </c>
      <c r="M21" s="2"/>
    </row>
    <row r="22" spans="1:13" ht="51">
      <c r="A22" s="95" t="s">
        <v>52</v>
      </c>
      <c r="B22" s="95">
        <v>852</v>
      </c>
      <c r="C22" s="95">
        <v>85202</v>
      </c>
      <c r="D22" s="95">
        <v>6060</v>
      </c>
      <c r="E22" s="96" t="s">
        <v>178</v>
      </c>
      <c r="F22" s="97">
        <v>8000</v>
      </c>
      <c r="G22" s="97">
        <v>8000</v>
      </c>
      <c r="H22" s="98"/>
      <c r="I22" s="99"/>
      <c r="J22" s="100" t="s">
        <v>168</v>
      </c>
      <c r="K22" s="100"/>
      <c r="L22" s="96" t="s">
        <v>176</v>
      </c>
      <c r="M22" s="2"/>
    </row>
    <row r="23" spans="1:13" ht="12.75">
      <c r="A23" s="132" t="s">
        <v>179</v>
      </c>
      <c r="B23" s="132"/>
      <c r="C23" s="132"/>
      <c r="D23" s="132"/>
      <c r="E23" s="132"/>
      <c r="F23" s="101">
        <f>SUM(F12+F13+F14+F15+F16+F17+F19+F20+F21+F22+F24)</f>
        <v>1696407</v>
      </c>
      <c r="G23" s="101">
        <f>SUM(G12+G13+G14+G15+G16+G17+G19+G20+G21+G22+G24)</f>
        <v>933380</v>
      </c>
      <c r="H23" s="101">
        <v>0</v>
      </c>
      <c r="I23" s="101">
        <v>0</v>
      </c>
      <c r="J23" s="102">
        <v>763027</v>
      </c>
      <c r="K23" s="103">
        <v>0</v>
      </c>
      <c r="L23" s="104" t="s">
        <v>180</v>
      </c>
      <c r="M23" s="2"/>
    </row>
    <row r="24" spans="1:13" ht="12.75">
      <c r="A24" s="2"/>
      <c r="B24" s="2"/>
      <c r="C24" s="2"/>
      <c r="D24" s="2"/>
      <c r="E24" s="2"/>
      <c r="F24" s="105">
        <v>80000</v>
      </c>
      <c r="G24" s="105">
        <v>80000</v>
      </c>
      <c r="H24" s="2"/>
      <c r="I24" s="2"/>
      <c r="J24" s="2"/>
      <c r="K24" s="2"/>
      <c r="L24" s="2"/>
      <c r="M24" s="2"/>
    </row>
    <row r="25" spans="1:13" ht="12.75">
      <c r="A25" s="2" t="s">
        <v>144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" t="s">
        <v>145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2" t="s">
        <v>146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2" t="s">
        <v>147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 t="s">
        <v>148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sheetProtection/>
  <mergeCells count="17">
    <mergeCell ref="A1:L1"/>
    <mergeCell ref="A3:L3"/>
    <mergeCell ref="A5:A10"/>
    <mergeCell ref="B5:B10"/>
    <mergeCell ref="C5:C10"/>
    <mergeCell ref="D5:D10"/>
    <mergeCell ref="E5:E10"/>
    <mergeCell ref="F5:K5"/>
    <mergeCell ref="L5:L10"/>
    <mergeCell ref="F6:F10"/>
    <mergeCell ref="A23:E23"/>
    <mergeCell ref="G6:K6"/>
    <mergeCell ref="G7:G10"/>
    <mergeCell ref="H7:H10"/>
    <mergeCell ref="J7:J10"/>
    <mergeCell ref="K7:K10"/>
    <mergeCell ref="I8:I10"/>
  </mergeCells>
  <printOptions/>
  <pageMargins left="0.33" right="0.35" top="0.53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Sadkowska</dc:creator>
  <cp:keywords/>
  <dc:description/>
  <cp:lastModifiedBy>Mirek</cp:lastModifiedBy>
  <cp:lastPrinted>2012-04-27T07:03:29Z</cp:lastPrinted>
  <dcterms:created xsi:type="dcterms:W3CDTF">2012-04-26T07:44:47Z</dcterms:created>
  <dcterms:modified xsi:type="dcterms:W3CDTF">2012-05-11T13:08:27Z</dcterms:modified>
  <cp:category/>
  <cp:version/>
  <cp:contentType/>
  <cp:contentStatus/>
</cp:coreProperties>
</file>