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" sheetId="1" r:id="rId1"/>
    <sheet name="Arkusz1" sheetId="2" r:id="rId2"/>
  </sheets>
  <definedNames>
    <definedName name="_xlnm.Print_Area" localSheetId="0">'3'!$A$1:$P$55</definedName>
  </definedNames>
  <calcPr fullCalcOnLoad="1"/>
</workbook>
</file>

<file path=xl/sharedStrings.xml><?xml version="1.0" encoding="utf-8"?>
<sst xmlns="http://schemas.openxmlformats.org/spreadsheetml/2006/main" count="129" uniqueCount="108">
  <si>
    <t>4.</t>
  </si>
  <si>
    <t>Dział</t>
  </si>
  <si>
    <t>w tym:</t>
  </si>
  <si>
    <t>2.</t>
  </si>
  <si>
    <t>3.</t>
  </si>
  <si>
    <t>w tym źródła finansowania</t>
  </si>
  <si>
    <t>Rozdz.</t>
  </si>
  <si>
    <t>w złotych</t>
  </si>
  <si>
    <t>x</t>
  </si>
  <si>
    <t>Lp.</t>
  </si>
  <si>
    <t>Łączne nakłady finansowe</t>
  </si>
  <si>
    <t>Jednostka org. realizująca zadanie lub koordynująca program</t>
  </si>
  <si>
    <t xml:space="preserve">A.      
B.
C.
D. 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</si>
  <si>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</si>
  <si>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</si>
  <si>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</si>
  <si>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</si>
  <si>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</si>
  <si>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</si>
  <si>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środki wymienione
w art. 5 ust. 1 pkt 2 i 3 u.f.p.</t>
  </si>
  <si>
    <t>Nazwa zadania inwestycyjnego
i okres realizacji
(w latach)</t>
  </si>
  <si>
    <t>Ogółem</t>
  </si>
  <si>
    <t>dochody własne jst</t>
  </si>
  <si>
    <t>dotacje i środki pochodzące z innych  źr.*</t>
  </si>
  <si>
    <t>2011 r.</t>
  </si>
  <si>
    <t>5.</t>
  </si>
  <si>
    <t>6.</t>
  </si>
  <si>
    <t>7.</t>
  </si>
  <si>
    <t>8.</t>
  </si>
  <si>
    <t>9.</t>
  </si>
  <si>
    <t>10.</t>
  </si>
  <si>
    <t>"Przebudowa drogi powiatowej nr 0608 T (15910) Siekierno - Radkowice - Rzepin na odcinku Bronkowice - Rzepin" 2005-2014</t>
  </si>
  <si>
    <t>Razem dział 600:</t>
  </si>
  <si>
    <t>Razem dział 851:</t>
  </si>
  <si>
    <t>Powiat Starachowicki 
ZOI</t>
  </si>
  <si>
    <t>"Przebudowa drogi powiatowej nr 0563 T Mirzec - Wąchock"
2003-2014</t>
  </si>
  <si>
    <t>Starostwo Powiatowe</t>
  </si>
  <si>
    <t>"Przebudowa drogi powiatowej nr 0612T (15915) Rzepin - Dąbrowa "
2006-2010</t>
  </si>
  <si>
    <t>11.</t>
  </si>
  <si>
    <t>12.</t>
  </si>
  <si>
    <t>13.</t>
  </si>
  <si>
    <t>** Środki własne do refundacji przez Unię</t>
  </si>
  <si>
    <t xml:space="preserve">A.   
B.  
C. 
D. </t>
  </si>
  <si>
    <t>A.
B.  
C.
D.</t>
  </si>
  <si>
    <t>Limity wydatków na wieloletnie programy inwestycyjne w latach 2010 - 2012</t>
  </si>
  <si>
    <t>wydatki poniesione do 31.12.2009 r.</t>
  </si>
  <si>
    <t>rok budżetowy 2010 (8+9+10+11)</t>
  </si>
  <si>
    <t>2012 r.</t>
  </si>
  <si>
    <t>wydatki do poniesienia po 2012 roku</t>
  </si>
  <si>
    <t>A.  
B.     
C.
D.</t>
  </si>
  <si>
    <t xml:space="preserve">A.  2 613 669
B.  1 524 640
C. 
D. </t>
  </si>
  <si>
    <t>"Przebudowa drogi powiatowej nr 0598 T (15898) Dąbrowa Dolna - Grabków - Bostów na odcinku Grabków - Bostów" 2005 - 2014</t>
  </si>
  <si>
    <t xml:space="preserve">A.   2 270 504
B.   1 324 460
C.
D. </t>
  </si>
  <si>
    <t>"Rozbudowa drogi powiatowej nr 0625 T (15929) Krynki - Brody
2008-2015</t>
  </si>
  <si>
    <t>A.  3 000 000
B.  1 500 000
C.
D.</t>
  </si>
  <si>
    <t xml:space="preserve">A.      
B.      250 000
C.
D. </t>
  </si>
  <si>
    <t>Zarząd Dróg Powiatowych</t>
  </si>
  <si>
    <t>Realizator - Powiat Starachowicki  Koordynator Województwo Świętokrzyskie</t>
  </si>
  <si>
    <t>Razem dział 720:</t>
  </si>
  <si>
    <t>Razem dział 801:</t>
  </si>
  <si>
    <t xml:space="preserve">A.   1 054 515    
B.      615 134
C.
D. </t>
  </si>
  <si>
    <t>A.  429 244
B.  400 000
C.
D.</t>
  </si>
  <si>
    <t xml:space="preserve">A.       84 990   
B.   
C.
D. </t>
  </si>
  <si>
    <t xml:space="preserve">A.  2 751 480  
B.
C.
D. </t>
  </si>
  <si>
    <t>14.</t>
  </si>
  <si>
    <t>15.</t>
  </si>
  <si>
    <t>16.</t>
  </si>
  <si>
    <t xml:space="preserve">A.     2 407 403
B.        339 869
C.
D. </t>
  </si>
  <si>
    <t xml:space="preserve">A.    1  858 487 
B.
C.
D. </t>
  </si>
  <si>
    <t>kredyty, pożyczki
i obligacje</t>
  </si>
  <si>
    <t>"Budowa i przebudowa zatok autobusowych na drogach powiatowych Powiatu Starachowickiego" 2008-2012</t>
  </si>
  <si>
    <t>Odbudowa zabytkowej linii kolei wąskotorowej Starachowice Wschodnie Wąskotorowe - Iłża na odcinku "Lubienia - Marcule Nadleśnictwo" 2009 - 2010</t>
  </si>
  <si>
    <t>"e-świętokrzyskie Rozbudowa Infrastruktury Informatycznej JST" - Informatyzacja Starostwa Powiatowego w Starachowicach 2009 - 2011</t>
  </si>
  <si>
    <t xml:space="preserve">Budowa Sali Sportowej w I Liceum Ogólnokształcącym w Starachowicach 2010 - 2011 </t>
  </si>
  <si>
    <t>Rozbudowa Oddziału Zakaźnego Szpitala Miejskiego w Starachowicach 2009 - 2010</t>
  </si>
  <si>
    <t>Rozbudowa Szpitala Miejskiego w Starachowicach projekt "Wyposażenie Szpitala Miejskiego w Starachowicach"</t>
  </si>
  <si>
    <t xml:space="preserve">A. 2 283 315     
B.
C.
D. </t>
  </si>
  <si>
    <t>17.</t>
  </si>
  <si>
    <t>Razem dział 921:</t>
  </si>
  <si>
    <t>Projekt I etap</t>
  </si>
  <si>
    <t>Preojekt II etap</t>
  </si>
  <si>
    <t>własne III etap</t>
  </si>
  <si>
    <t>"Przebudowa drogi powiatowej nr 0567T (15862) Tychów Stary-Ostrożanka-Małyszyn w granicach województwa świętokrzyskiego Pastwiska"
2009-2012</t>
  </si>
  <si>
    <t>"Przebudowa drogi powiatowej nr 0603 T Szerzawy - Chybice - Wieloborowice - Szarotka" 2009 - 2012</t>
  </si>
  <si>
    <t>Projekt II etap</t>
  </si>
  <si>
    <t>A.  1 331 130
B.     776 492</t>
  </si>
  <si>
    <t>A.    939 374
B.   547 968</t>
  </si>
  <si>
    <t>własne II etap</t>
  </si>
  <si>
    <t>A.  1 054 515
B.    615 134</t>
  </si>
  <si>
    <t xml:space="preserve"> </t>
  </si>
  <si>
    <t>Własne</t>
  </si>
  <si>
    <t>A.    429 244</t>
  </si>
  <si>
    <t>B.    400 000</t>
  </si>
  <si>
    <t>Projekt</t>
  </si>
  <si>
    <t>A. 1 558 400
B.    909 065</t>
  </si>
  <si>
    <t>A. 1 055 269
B.    615 575</t>
  </si>
  <si>
    <t>"Rozbudowa ciągu drogi powiatowej 0617 T (15921) Starachowice - Lubienia odcinek od drogi nr 42 do ulicy Krańcowej" 2007 - 2014</t>
  </si>
  <si>
    <t>"Rozbudowa głównego układu komunikacyjnego dróg powiatowych na terenie miasta Starachowice w nawiązaniu do istniejącej sieci dróg krajowych i wojewódzkich oraz połączeń z Gminami Powiatu"
2008-2015</t>
  </si>
  <si>
    <t>Projekt "Wyposażenie Szpitala Miejskiego w Starachowicach" 2008-2010</t>
  </si>
  <si>
    <t>A.   1 800 000
B.   1 691 089
C.
D.</t>
  </si>
  <si>
    <t>"Przebudowa dróg powiatowych: nr 0613 T Starachowice - Adamów - Styków - Jabłonna - Dąbrowa - Pawłów" oraz nr 0628 T Dąbrowa - Kałków - w zakresie poprawy parametrów bezpieczeństwa ruchu drogowego i pieszego"</t>
  </si>
  <si>
    <t>"Rewitalizacja zabytkowej linii kolei wąskotorowej Starachowice Wschodnie Wąskotorowe - Iłża na odcinku Łaziska - Lubienia 2009 - 2010</t>
  </si>
  <si>
    <t xml:space="preserve">A.         499 766  
B.       
C.
D. </t>
  </si>
  <si>
    <t>Rozbudowa Szpitala Miejskiego w Starachowicach                                                       w tym koszty niekwalifikowalne projektu Wyposażenie Szpitala Miejskiego w Starachowicach</t>
  </si>
  <si>
    <t>Przebudowa ciągu drogi powiatowej - ul. Leśna w Starachowicach wraz z wykonaniem zatok autobusowych (na odcinku od skrzyżowania z ul. Kopalnianą do skrzyżowania z drogą do Lipia)</t>
  </si>
  <si>
    <t xml:space="preserve">A.      
B.      
C.
D. </t>
  </si>
  <si>
    <t>18.</t>
  </si>
  <si>
    <t>Załącznik Nr 6 do Uchwały Nr XLVIII/352/2010                                                               Rady Powiatu w Starachowicach
z dnia 29 czerwca 2010r.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</si>
</sst>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[$-415]d\ mmmm\ yyyy"/>
    <numFmt numFmtId="173" formatCode="00\-000"/>
    <numFmt numFmtId="174" formatCode="#,##0;[Red]#,##0"/>
  </numFmts>
  <fonts count="54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Bookman Old Style"/>
      <family val="1"/>
    </font>
    <font>
      <b/>
      <sz val="14"/>
      <name val="Bookman Old Style"/>
      <family val="1"/>
    </font>
    <font>
      <sz val="8"/>
      <name val="Bookman Old Style"/>
      <family val="1"/>
    </font>
    <font>
      <b/>
      <sz val="9"/>
      <name val="Bookman Old Style"/>
      <family val="1"/>
    </font>
    <font>
      <sz val="6"/>
      <name val="Bookman Old Style"/>
      <family val="1"/>
    </font>
    <font>
      <sz val="11"/>
      <name val="Bookman Old Style"/>
      <family val="1"/>
    </font>
    <font>
      <sz val="14"/>
      <name val="Bookman Old Style"/>
      <family val="1"/>
    </font>
    <font>
      <sz val="12"/>
      <name val="Bookman Old Style"/>
      <family val="1"/>
    </font>
    <font>
      <i/>
      <sz val="11"/>
      <name val="Bookman Old Style"/>
      <family val="1"/>
    </font>
    <font>
      <i/>
      <sz val="14"/>
      <name val="Bookman Old Style"/>
      <family val="1"/>
    </font>
    <font>
      <i/>
      <sz val="12"/>
      <name val="Bookman Old Style"/>
      <family val="1"/>
    </font>
    <font>
      <i/>
      <sz val="10"/>
      <name val="Bookman Old Style"/>
      <family val="1"/>
    </font>
    <font>
      <b/>
      <i/>
      <sz val="14"/>
      <name val="Bookman Old Style"/>
      <family val="1"/>
    </font>
    <font>
      <b/>
      <i/>
      <sz val="10"/>
      <name val="Bookman Old Style"/>
      <family val="1"/>
    </font>
    <font>
      <b/>
      <i/>
      <sz val="12"/>
      <name val="Bookman Old Styl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8"/>
      <name val="Bookman Old Style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3" fontId="10" fillId="0" borderId="10" xfId="0" applyNumberFormat="1" applyFont="1" applyBorder="1" applyAlignment="1">
      <alignment vertical="center"/>
    </xf>
    <xf numFmtId="0" fontId="11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12" fillId="0" borderId="10" xfId="0" applyNumberFormat="1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3" fontId="13" fillId="0" borderId="10" xfId="0" applyNumberFormat="1" applyFont="1" applyBorder="1" applyAlignment="1">
      <alignment vertical="center"/>
    </xf>
    <xf numFmtId="0" fontId="14" fillId="0" borderId="10" xfId="0" applyFont="1" applyBorder="1" applyAlignment="1">
      <alignment vertical="center" wrapText="1"/>
    </xf>
    <xf numFmtId="0" fontId="15" fillId="0" borderId="0" xfId="0" applyFont="1" applyAlignment="1">
      <alignment vertical="center"/>
    </xf>
    <xf numFmtId="0" fontId="12" fillId="0" borderId="10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 wrapText="1"/>
    </xf>
    <xf numFmtId="3" fontId="10" fillId="0" borderId="11" xfId="0" applyNumberFormat="1" applyFont="1" applyBorder="1" applyAlignment="1">
      <alignment vertical="center"/>
    </xf>
    <xf numFmtId="174" fontId="10" fillId="0" borderId="11" xfId="0" applyNumberFormat="1" applyFont="1" applyBorder="1" applyAlignment="1">
      <alignment vertical="center"/>
    </xf>
    <xf numFmtId="0" fontId="11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vertical="center"/>
    </xf>
    <xf numFmtId="0" fontId="12" fillId="0" borderId="11" xfId="0" applyFont="1" applyBorder="1" applyAlignment="1">
      <alignment vertical="center" wrapText="1"/>
    </xf>
    <xf numFmtId="3" fontId="13" fillId="0" borderId="11" xfId="0" applyNumberFormat="1" applyFont="1" applyBorder="1" applyAlignment="1">
      <alignment vertical="center"/>
    </xf>
    <xf numFmtId="0" fontId="14" fillId="0" borderId="11" xfId="0" applyFont="1" applyBorder="1" applyAlignment="1">
      <alignment vertical="center" wrapText="1"/>
    </xf>
    <xf numFmtId="3" fontId="11" fillId="0" borderId="11" xfId="0" applyNumberFormat="1" applyFont="1" applyBorder="1" applyAlignment="1">
      <alignment vertical="center" wrapText="1"/>
    </xf>
    <xf numFmtId="3" fontId="13" fillId="0" borderId="11" xfId="0" applyNumberFormat="1" applyFont="1" applyBorder="1" applyAlignment="1">
      <alignment vertical="center" wrapText="1"/>
    </xf>
    <xf numFmtId="3" fontId="13" fillId="0" borderId="10" xfId="0" applyNumberFormat="1" applyFont="1" applyBorder="1" applyAlignment="1">
      <alignment vertical="center" wrapText="1"/>
    </xf>
    <xf numFmtId="0" fontId="9" fillId="0" borderId="11" xfId="0" applyFont="1" applyBorder="1" applyAlignment="1">
      <alignment horizontal="left" vertical="center" wrapText="1"/>
    </xf>
    <xf numFmtId="3" fontId="10" fillId="0" borderId="11" xfId="0" applyNumberFormat="1" applyFont="1" applyBorder="1" applyAlignment="1">
      <alignment horizontal="right" vertical="center"/>
    </xf>
    <xf numFmtId="3" fontId="16" fillId="0" borderId="12" xfId="0" applyNumberFormat="1" applyFont="1" applyBorder="1" applyAlignment="1">
      <alignment vertical="center"/>
    </xf>
    <xf numFmtId="3" fontId="16" fillId="0" borderId="13" xfId="0" applyNumberFormat="1" applyFont="1" applyBorder="1" applyAlignment="1">
      <alignment vertical="center"/>
    </xf>
    <xf numFmtId="0" fontId="16" fillId="0" borderId="14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 wrapText="1"/>
    </xf>
    <xf numFmtId="3" fontId="11" fillId="0" borderId="15" xfId="0" applyNumberFormat="1" applyFont="1" applyBorder="1" applyAlignment="1">
      <alignment vertical="center"/>
    </xf>
    <xf numFmtId="0" fontId="11" fillId="0" borderId="15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16" fillId="0" borderId="16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3" fontId="10" fillId="0" borderId="15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3" fontId="16" fillId="0" borderId="17" xfId="0" applyNumberFormat="1" applyFont="1" applyBorder="1" applyAlignment="1">
      <alignment vertical="center"/>
    </xf>
    <xf numFmtId="0" fontId="16" fillId="0" borderId="18" xfId="0" applyFont="1" applyBorder="1" applyAlignment="1">
      <alignment vertical="center" wrapText="1"/>
    </xf>
    <xf numFmtId="0" fontId="16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3" fontId="11" fillId="0" borderId="10" xfId="0" applyNumberFormat="1" applyFont="1" applyBorder="1" applyAlignment="1">
      <alignment vertical="center"/>
    </xf>
    <xf numFmtId="3" fontId="16" fillId="33" borderId="19" xfId="0" applyNumberFormat="1" applyFont="1" applyFill="1" applyBorder="1" applyAlignment="1">
      <alignment vertical="center"/>
    </xf>
    <xf numFmtId="3" fontId="16" fillId="33" borderId="19" xfId="0" applyNumberFormat="1" applyFont="1" applyFill="1" applyBorder="1" applyAlignment="1">
      <alignment vertical="center" wrapText="1"/>
    </xf>
    <xf numFmtId="0" fontId="16" fillId="33" borderId="20" xfId="0" applyFont="1" applyFill="1" applyBorder="1" applyAlignment="1">
      <alignment vertical="center" wrapText="1"/>
    </xf>
    <xf numFmtId="3" fontId="9" fillId="0" borderId="10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3" fontId="12" fillId="0" borderId="10" xfId="0" applyNumberFormat="1" applyFont="1" applyBorder="1" applyAlignment="1">
      <alignment vertical="top"/>
    </xf>
    <xf numFmtId="3" fontId="12" fillId="0" borderId="10" xfId="0" applyNumberFormat="1" applyFont="1" applyBorder="1" applyAlignment="1">
      <alignment horizontal="right" vertical="top" wrapText="1"/>
    </xf>
    <xf numFmtId="3" fontId="12" fillId="0" borderId="10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vertical="center" wrapText="1"/>
    </xf>
    <xf numFmtId="3" fontId="12" fillId="0" borderId="10" xfId="0" applyNumberFormat="1" applyFont="1" applyBorder="1" applyAlignment="1">
      <alignment horizontal="right" vertical="center" wrapText="1"/>
    </xf>
    <xf numFmtId="3" fontId="12" fillId="0" borderId="10" xfId="0" applyNumberFormat="1" applyFont="1" applyBorder="1" applyAlignment="1">
      <alignment vertical="center" wrapText="1"/>
    </xf>
    <xf numFmtId="0" fontId="9" fillId="0" borderId="15" xfId="0" applyFont="1" applyBorder="1" applyAlignment="1">
      <alignment vertical="center"/>
    </xf>
    <xf numFmtId="0" fontId="9" fillId="0" borderId="15" xfId="0" applyFont="1" applyBorder="1" applyAlignment="1">
      <alignment vertical="center" wrapText="1"/>
    </xf>
    <xf numFmtId="3" fontId="9" fillId="0" borderId="21" xfId="0" applyNumberFormat="1" applyFont="1" applyBorder="1" applyAlignment="1">
      <alignment horizontal="right" vertical="center" wrapText="1"/>
    </xf>
    <xf numFmtId="3" fontId="10" fillId="0" borderId="15" xfId="0" applyNumberFormat="1" applyFont="1" applyBorder="1" applyAlignment="1">
      <alignment horizontal="right" vertical="center" wrapText="1"/>
    </xf>
    <xf numFmtId="0" fontId="17" fillId="0" borderId="0" xfId="0" applyFont="1" applyAlignment="1">
      <alignment vertical="center"/>
    </xf>
    <xf numFmtId="3" fontId="18" fillId="0" borderId="13" xfId="0" applyNumberFormat="1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174" fontId="11" fillId="0" borderId="15" xfId="0" applyNumberFormat="1" applyFont="1" applyBorder="1" applyAlignment="1">
      <alignment vertical="center" wrapText="1"/>
    </xf>
    <xf numFmtId="0" fontId="5" fillId="0" borderId="0" xfId="0" applyFont="1" applyAlignment="1">
      <alignment vertical="center"/>
    </xf>
    <xf numFmtId="3" fontId="5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33" borderId="31" xfId="0" applyFont="1" applyFill="1" applyBorder="1" applyAlignment="1">
      <alignment horizontal="center" vertical="center"/>
    </xf>
    <xf numFmtId="0" fontId="16" fillId="33" borderId="32" xfId="0" applyFont="1" applyFill="1" applyBorder="1" applyAlignment="1">
      <alignment horizontal="center" vertical="center"/>
    </xf>
    <xf numFmtId="0" fontId="16" fillId="33" borderId="33" xfId="0" applyFont="1" applyFill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35" xfId="0" applyFont="1" applyBorder="1" applyAlignment="1">
      <alignment horizontal="left" vertical="center" wrapText="1"/>
    </xf>
    <xf numFmtId="0" fontId="12" fillId="0" borderId="39" xfId="0" applyFont="1" applyBorder="1" applyAlignment="1">
      <alignment horizontal="left" vertical="center" wrapText="1"/>
    </xf>
    <xf numFmtId="0" fontId="12" fillId="0" borderId="34" xfId="0" applyFont="1" applyBorder="1" applyAlignment="1">
      <alignment horizontal="left" vertical="center"/>
    </xf>
    <xf numFmtId="0" fontId="12" fillId="0" borderId="40" xfId="0" applyFont="1" applyBorder="1" applyAlignment="1">
      <alignment horizontal="left" vertical="center"/>
    </xf>
    <xf numFmtId="0" fontId="12" fillId="0" borderId="3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38" xfId="0" applyFont="1" applyBorder="1" applyAlignment="1">
      <alignment horizontal="left" vertical="center"/>
    </xf>
    <xf numFmtId="0" fontId="12" fillId="0" borderId="41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view="pageBreakPreview" zoomScale="75" zoomScaleNormal="75" zoomScaleSheetLayoutView="75" zoomScalePageLayoutView="0" workbookViewId="0" topLeftCell="F1">
      <selection activeCell="L1" sqref="L1:O2"/>
    </sheetView>
  </sheetViews>
  <sheetFormatPr defaultColWidth="9.00390625" defaultRowHeight="12.75"/>
  <cols>
    <col min="1" max="1" width="5.625" style="1" customWidth="1"/>
    <col min="2" max="2" width="7.625" style="1" customWidth="1"/>
    <col min="3" max="3" width="9.00390625" style="1" customWidth="1"/>
    <col min="4" max="4" width="45.625" style="1" customWidth="1"/>
    <col min="5" max="5" width="23.875" style="1" customWidth="1"/>
    <col min="6" max="6" width="21.375" style="1" customWidth="1"/>
    <col min="7" max="7" width="23.75390625" style="1" customWidth="1"/>
    <col min="8" max="8" width="18.00390625" style="1" customWidth="1"/>
    <col min="9" max="9" width="19.125" style="1" customWidth="1"/>
    <col min="10" max="10" width="20.625" style="1" customWidth="1"/>
    <col min="11" max="11" width="14.25390625" style="1" customWidth="1"/>
    <col min="12" max="12" width="19.125" style="1" customWidth="1"/>
    <col min="13" max="13" width="19.375" style="1" customWidth="1"/>
    <col min="14" max="14" width="22.375" style="1" customWidth="1"/>
    <col min="15" max="15" width="24.00390625" style="1" customWidth="1"/>
    <col min="16" max="16384" width="9.125" style="1" customWidth="1"/>
  </cols>
  <sheetData>
    <row r="1" spans="12:15" ht="62.25" customHeight="1">
      <c r="L1" s="79" t="s">
        <v>107</v>
      </c>
      <c r="M1" s="79"/>
      <c r="N1" s="79"/>
      <c r="O1" s="79"/>
    </row>
    <row r="2" spans="12:15" ht="30.75" customHeight="1">
      <c r="L2" s="79"/>
      <c r="M2" s="79"/>
      <c r="N2" s="79"/>
      <c r="O2" s="79"/>
    </row>
    <row r="3" spans="1:15" ht="23.25">
      <c r="A3" s="121" t="s">
        <v>44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</row>
    <row r="4" spans="1:15" ht="10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 t="s">
        <v>7</v>
      </c>
    </row>
    <row r="5" spans="1:15" ht="19.5" customHeight="1">
      <c r="A5" s="86" t="s">
        <v>9</v>
      </c>
      <c r="B5" s="86" t="s">
        <v>1</v>
      </c>
      <c r="C5" s="86" t="s">
        <v>6</v>
      </c>
      <c r="D5" s="80" t="s">
        <v>20</v>
      </c>
      <c r="E5" s="80" t="s">
        <v>10</v>
      </c>
      <c r="F5" s="81" t="s">
        <v>45</v>
      </c>
      <c r="G5" s="84" t="s">
        <v>18</v>
      </c>
      <c r="H5" s="84"/>
      <c r="I5" s="84"/>
      <c r="J5" s="84"/>
      <c r="K5" s="84"/>
      <c r="L5" s="84"/>
      <c r="M5" s="84"/>
      <c r="N5" s="85"/>
      <c r="O5" s="80" t="s">
        <v>11</v>
      </c>
    </row>
    <row r="6" spans="1:15" ht="19.5" customHeight="1">
      <c r="A6" s="86"/>
      <c r="B6" s="86"/>
      <c r="C6" s="86"/>
      <c r="D6" s="80"/>
      <c r="E6" s="80"/>
      <c r="F6" s="82"/>
      <c r="G6" s="85" t="s">
        <v>46</v>
      </c>
      <c r="H6" s="80" t="s">
        <v>5</v>
      </c>
      <c r="I6" s="80"/>
      <c r="J6" s="80"/>
      <c r="K6" s="80"/>
      <c r="L6" s="80" t="s">
        <v>24</v>
      </c>
      <c r="M6" s="80" t="s">
        <v>47</v>
      </c>
      <c r="N6" s="81" t="s">
        <v>48</v>
      </c>
      <c r="O6" s="80"/>
    </row>
    <row r="7" spans="1:15" ht="29.25" customHeight="1">
      <c r="A7" s="86"/>
      <c r="B7" s="86"/>
      <c r="C7" s="86"/>
      <c r="D7" s="80"/>
      <c r="E7" s="80"/>
      <c r="F7" s="82"/>
      <c r="G7" s="85"/>
      <c r="H7" s="80" t="s">
        <v>22</v>
      </c>
      <c r="I7" s="80" t="s">
        <v>69</v>
      </c>
      <c r="J7" s="80" t="s">
        <v>23</v>
      </c>
      <c r="K7" s="80" t="s">
        <v>19</v>
      </c>
      <c r="L7" s="80"/>
      <c r="M7" s="80"/>
      <c r="N7" s="82"/>
      <c r="O7" s="80"/>
    </row>
    <row r="8" spans="1:15" ht="19.5" customHeight="1">
      <c r="A8" s="86"/>
      <c r="B8" s="86"/>
      <c r="C8" s="86"/>
      <c r="D8" s="80"/>
      <c r="E8" s="80"/>
      <c r="F8" s="82"/>
      <c r="G8" s="85"/>
      <c r="H8" s="80"/>
      <c r="I8" s="80"/>
      <c r="J8" s="80"/>
      <c r="K8" s="80"/>
      <c r="L8" s="80"/>
      <c r="M8" s="80"/>
      <c r="N8" s="82"/>
      <c r="O8" s="80"/>
    </row>
    <row r="9" spans="1:15" ht="19.5" customHeight="1">
      <c r="A9" s="86"/>
      <c r="B9" s="86"/>
      <c r="C9" s="86"/>
      <c r="D9" s="80"/>
      <c r="E9" s="80"/>
      <c r="F9" s="83"/>
      <c r="G9" s="85"/>
      <c r="H9" s="80"/>
      <c r="I9" s="80"/>
      <c r="J9" s="80"/>
      <c r="K9" s="80"/>
      <c r="L9" s="80"/>
      <c r="M9" s="80"/>
      <c r="N9" s="83"/>
      <c r="O9" s="80"/>
    </row>
    <row r="10" spans="1:15" ht="7.5" customHeigh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  <c r="N10" s="4"/>
      <c r="O10" s="4">
        <v>13</v>
      </c>
    </row>
    <row r="11" spans="1:15" ht="72" customHeight="1">
      <c r="A11" s="5">
        <v>1</v>
      </c>
      <c r="B11" s="6">
        <v>600</v>
      </c>
      <c r="C11" s="6">
        <v>60014</v>
      </c>
      <c r="D11" s="7" t="s">
        <v>37</v>
      </c>
      <c r="E11" s="8">
        <v>2200000</v>
      </c>
      <c r="F11" s="8">
        <v>2133719</v>
      </c>
      <c r="G11" s="8">
        <v>66281</v>
      </c>
      <c r="H11" s="8"/>
      <c r="I11" s="8">
        <v>66281</v>
      </c>
      <c r="J11" s="9" t="s">
        <v>42</v>
      </c>
      <c r="K11" s="8"/>
      <c r="L11" s="8"/>
      <c r="M11" s="8"/>
      <c r="N11" s="8"/>
      <c r="O11" s="10" t="s">
        <v>56</v>
      </c>
    </row>
    <row r="12" spans="1:15" ht="60" customHeight="1">
      <c r="A12" s="5" t="s">
        <v>3</v>
      </c>
      <c r="B12" s="6">
        <v>600</v>
      </c>
      <c r="C12" s="6">
        <v>60014</v>
      </c>
      <c r="D12" s="7" t="s">
        <v>31</v>
      </c>
      <c r="E12" s="8">
        <f>SUM(E13:E15)</f>
        <v>12787946</v>
      </c>
      <c r="F12" s="8">
        <f>SUM(F13:F15)</f>
        <v>938370</v>
      </c>
      <c r="G12" s="8">
        <f>SUM(G13:G15)</f>
        <v>4356115</v>
      </c>
      <c r="H12" s="8">
        <f>SUM(H13:H15)</f>
        <v>0</v>
      </c>
      <c r="I12" s="8">
        <f>SUM(I13:I15)</f>
        <v>217806</v>
      </c>
      <c r="J12" s="9" t="s">
        <v>50</v>
      </c>
      <c r="K12" s="8">
        <f>SUM(K13:K15)</f>
        <v>0</v>
      </c>
      <c r="L12" s="8">
        <f>SUM(L13:L15)</f>
        <v>4217112</v>
      </c>
      <c r="M12" s="8">
        <f>SUM(M13:M15)</f>
        <v>1794765</v>
      </c>
      <c r="N12" s="8">
        <f>SUM(N13:N15)</f>
        <v>1481584</v>
      </c>
      <c r="O12" s="10" t="s">
        <v>56</v>
      </c>
    </row>
    <row r="13" spans="1:15" s="15" customFormat="1" ht="33.75" customHeight="1">
      <c r="A13" s="100" t="s">
        <v>2</v>
      </c>
      <c r="B13" s="101"/>
      <c r="C13" s="11"/>
      <c r="D13" s="12" t="s">
        <v>79</v>
      </c>
      <c r="E13" s="13">
        <v>4925687</v>
      </c>
      <c r="F13" s="13">
        <v>243367</v>
      </c>
      <c r="G13" s="13">
        <v>2597332</v>
      </c>
      <c r="H13" s="13"/>
      <c r="I13" s="13">
        <v>129867</v>
      </c>
      <c r="J13" s="14" t="s">
        <v>94</v>
      </c>
      <c r="K13" s="13"/>
      <c r="L13" s="13">
        <v>2084988</v>
      </c>
      <c r="M13" s="13"/>
      <c r="N13" s="13"/>
      <c r="O13" s="118"/>
    </row>
    <row r="14" spans="1:15" s="15" customFormat="1" ht="33.75" customHeight="1">
      <c r="A14" s="102"/>
      <c r="B14" s="103"/>
      <c r="C14" s="11"/>
      <c r="D14" s="12" t="s">
        <v>80</v>
      </c>
      <c r="E14" s="13">
        <v>6194323</v>
      </c>
      <c r="F14" s="13">
        <v>508651</v>
      </c>
      <c r="G14" s="13">
        <v>1758783</v>
      </c>
      <c r="H14" s="13"/>
      <c r="I14" s="13">
        <v>87939</v>
      </c>
      <c r="J14" s="14" t="s">
        <v>95</v>
      </c>
      <c r="K14" s="13"/>
      <c r="L14" s="13">
        <v>2132124</v>
      </c>
      <c r="M14" s="13">
        <v>1794765</v>
      </c>
      <c r="N14" s="13"/>
      <c r="O14" s="119"/>
    </row>
    <row r="15" spans="1:15" s="15" customFormat="1" ht="22.5" customHeight="1">
      <c r="A15" s="104"/>
      <c r="B15" s="105"/>
      <c r="C15" s="11"/>
      <c r="D15" s="12" t="s">
        <v>81</v>
      </c>
      <c r="E15" s="13">
        <v>1667936</v>
      </c>
      <c r="F15" s="13">
        <v>186352</v>
      </c>
      <c r="G15" s="13"/>
      <c r="H15" s="13"/>
      <c r="I15" s="13"/>
      <c r="J15" s="14"/>
      <c r="K15" s="13"/>
      <c r="L15" s="13"/>
      <c r="M15" s="13"/>
      <c r="N15" s="13">
        <v>1481584</v>
      </c>
      <c r="O15" s="120"/>
    </row>
    <row r="16" spans="1:15" ht="71.25" customHeight="1">
      <c r="A16" s="5" t="s">
        <v>4</v>
      </c>
      <c r="B16" s="6">
        <v>600</v>
      </c>
      <c r="C16" s="6">
        <v>60014</v>
      </c>
      <c r="D16" s="7" t="s">
        <v>51</v>
      </c>
      <c r="E16" s="8">
        <f>SUM(E17:E19)</f>
        <v>13581685</v>
      </c>
      <c r="F16" s="8">
        <f>SUM(F17:F19)</f>
        <v>1928471</v>
      </c>
      <c r="G16" s="8">
        <f>SUM(G17:G19)</f>
        <v>3784173</v>
      </c>
      <c r="H16" s="8">
        <f>SUM(H17:H19)</f>
        <v>0</v>
      </c>
      <c r="I16" s="8">
        <f>SUM(I17:I19)</f>
        <v>189209</v>
      </c>
      <c r="J16" s="9" t="s">
        <v>52</v>
      </c>
      <c r="K16" s="8">
        <f>SUM(K17:K19)</f>
        <v>0</v>
      </c>
      <c r="L16" s="8">
        <f>SUM(L17:L19)</f>
        <v>2751208</v>
      </c>
      <c r="M16" s="8">
        <f>SUM(M17:M19)</f>
        <v>3879194</v>
      </c>
      <c r="N16" s="8">
        <v>1238639</v>
      </c>
      <c r="O16" s="10" t="s">
        <v>56</v>
      </c>
    </row>
    <row r="17" spans="1:15" s="15" customFormat="1" ht="34.5" customHeight="1">
      <c r="A17" s="100" t="s">
        <v>2</v>
      </c>
      <c r="B17" s="101"/>
      <c r="C17" s="16"/>
      <c r="D17" s="12" t="s">
        <v>79</v>
      </c>
      <c r="E17" s="13">
        <v>4228567</v>
      </c>
      <c r="F17" s="13">
        <v>1359905</v>
      </c>
      <c r="G17" s="13">
        <v>2218549</v>
      </c>
      <c r="H17" s="13"/>
      <c r="I17" s="13">
        <v>110927</v>
      </c>
      <c r="J17" s="14" t="s">
        <v>85</v>
      </c>
      <c r="K17" s="13"/>
      <c r="L17" s="13">
        <v>650113</v>
      </c>
      <c r="M17" s="13"/>
      <c r="N17" s="13"/>
      <c r="O17" s="118"/>
    </row>
    <row r="18" spans="1:15" s="15" customFormat="1" ht="36" customHeight="1">
      <c r="A18" s="102"/>
      <c r="B18" s="103"/>
      <c r="C18" s="16"/>
      <c r="D18" s="12" t="s">
        <v>84</v>
      </c>
      <c r="E18" s="13">
        <v>7989275</v>
      </c>
      <c r="F18" s="13">
        <v>443362</v>
      </c>
      <c r="G18" s="13">
        <v>1565624</v>
      </c>
      <c r="H18" s="13"/>
      <c r="I18" s="13">
        <v>78282</v>
      </c>
      <c r="J18" s="14" t="s">
        <v>86</v>
      </c>
      <c r="K18" s="13"/>
      <c r="L18" s="13">
        <v>2101095</v>
      </c>
      <c r="M18" s="13">
        <v>3879194</v>
      </c>
      <c r="N18" s="13"/>
      <c r="O18" s="119"/>
    </row>
    <row r="19" spans="1:15" s="15" customFormat="1" ht="24" customHeight="1">
      <c r="A19" s="104"/>
      <c r="B19" s="105"/>
      <c r="C19" s="16"/>
      <c r="D19" s="12" t="s">
        <v>81</v>
      </c>
      <c r="E19" s="13">
        <v>1363843</v>
      </c>
      <c r="F19" s="13">
        <v>125204</v>
      </c>
      <c r="G19" s="13"/>
      <c r="H19" s="13"/>
      <c r="I19" s="13"/>
      <c r="J19" s="14"/>
      <c r="K19" s="13"/>
      <c r="L19" s="13"/>
      <c r="M19" s="13"/>
      <c r="N19" s="13">
        <v>1238639</v>
      </c>
      <c r="O19" s="120"/>
    </row>
    <row r="20" spans="1:15" ht="63" customHeight="1">
      <c r="A20" s="5" t="s">
        <v>0</v>
      </c>
      <c r="B20" s="6">
        <v>600</v>
      </c>
      <c r="C20" s="6">
        <v>60014</v>
      </c>
      <c r="D20" s="7" t="s">
        <v>35</v>
      </c>
      <c r="E20" s="8">
        <v>8563722</v>
      </c>
      <c r="F20" s="8">
        <v>3526168</v>
      </c>
      <c r="G20" s="8">
        <v>1063357</v>
      </c>
      <c r="H20" s="8"/>
      <c r="I20" s="8">
        <v>1063357</v>
      </c>
      <c r="J20" s="9" t="s">
        <v>49</v>
      </c>
      <c r="K20" s="8"/>
      <c r="L20" s="8">
        <v>863357</v>
      </c>
      <c r="M20" s="8">
        <v>1555420</v>
      </c>
      <c r="N20" s="8">
        <v>1555420</v>
      </c>
      <c r="O20" s="10" t="s">
        <v>56</v>
      </c>
    </row>
    <row r="21" spans="1:15" ht="72.75" customHeight="1">
      <c r="A21" s="5" t="s">
        <v>25</v>
      </c>
      <c r="B21" s="6">
        <v>600</v>
      </c>
      <c r="C21" s="6">
        <v>60014</v>
      </c>
      <c r="D21" s="7" t="s">
        <v>82</v>
      </c>
      <c r="E21" s="8">
        <v>8000000</v>
      </c>
      <c r="F21" s="8">
        <v>218300</v>
      </c>
      <c r="G21" s="8">
        <v>4719907</v>
      </c>
      <c r="H21" s="8"/>
      <c r="I21" s="8">
        <v>1228818</v>
      </c>
      <c r="J21" s="9" t="s">
        <v>99</v>
      </c>
      <c r="K21" s="8"/>
      <c r="L21" s="8">
        <v>970332</v>
      </c>
      <c r="M21" s="8">
        <v>2091461</v>
      </c>
      <c r="N21" s="8"/>
      <c r="O21" s="10" t="s">
        <v>56</v>
      </c>
    </row>
    <row r="22" spans="1:15" ht="67.5" customHeight="1">
      <c r="A22" s="5" t="s">
        <v>26</v>
      </c>
      <c r="B22" s="6">
        <v>600</v>
      </c>
      <c r="C22" s="6">
        <v>60014</v>
      </c>
      <c r="D22" s="7" t="s">
        <v>53</v>
      </c>
      <c r="E22" s="8">
        <v>9974546</v>
      </c>
      <c r="F22" s="8">
        <v>321840</v>
      </c>
      <c r="G22" s="8">
        <v>86500</v>
      </c>
      <c r="H22" s="8"/>
      <c r="I22" s="8">
        <v>86500</v>
      </c>
      <c r="J22" s="9" t="s">
        <v>43</v>
      </c>
      <c r="K22" s="8"/>
      <c r="L22" s="8">
        <v>786500</v>
      </c>
      <c r="M22" s="8">
        <v>1338600</v>
      </c>
      <c r="N22" s="8">
        <v>7441106</v>
      </c>
      <c r="O22" s="10" t="s">
        <v>56</v>
      </c>
    </row>
    <row r="23" spans="1:15" ht="62.25" customHeight="1">
      <c r="A23" s="17" t="s">
        <v>27</v>
      </c>
      <c r="B23" s="18">
        <v>600</v>
      </c>
      <c r="C23" s="18">
        <v>60014</v>
      </c>
      <c r="D23" s="19" t="s">
        <v>96</v>
      </c>
      <c r="E23" s="20">
        <v>13608599</v>
      </c>
      <c r="F23" s="20">
        <f>SUM(F24:F25)</f>
        <v>3379805</v>
      </c>
      <c r="G23" s="20">
        <v>1923270</v>
      </c>
      <c r="H23" s="21">
        <v>65745</v>
      </c>
      <c r="I23" s="20">
        <v>187876</v>
      </c>
      <c r="J23" s="22" t="s">
        <v>60</v>
      </c>
      <c r="K23" s="20">
        <f>SUM(K24:K25)</f>
        <v>0</v>
      </c>
      <c r="L23" s="20">
        <f>SUM(L24:L25)</f>
        <v>5322486</v>
      </c>
      <c r="M23" s="20">
        <f>SUM(M24:M25)</f>
        <v>1500000</v>
      </c>
      <c r="N23" s="20">
        <f>SUM(N24:N25)</f>
        <v>1483038</v>
      </c>
      <c r="O23" s="23" t="s">
        <v>56</v>
      </c>
    </row>
    <row r="24" spans="1:15" s="15" customFormat="1" ht="33" customHeight="1">
      <c r="A24" s="100" t="s">
        <v>2</v>
      </c>
      <c r="B24" s="101"/>
      <c r="C24" s="24"/>
      <c r="D24" s="25" t="s">
        <v>79</v>
      </c>
      <c r="E24" s="26">
        <v>8137940</v>
      </c>
      <c r="F24" s="26">
        <v>1057929</v>
      </c>
      <c r="G24" s="26">
        <v>1757525</v>
      </c>
      <c r="H24" s="26"/>
      <c r="I24" s="26">
        <v>87876</v>
      </c>
      <c r="J24" s="27" t="s">
        <v>88</v>
      </c>
      <c r="K24" s="26" t="s">
        <v>89</v>
      </c>
      <c r="L24" s="26">
        <v>5322486</v>
      </c>
      <c r="M24" s="26"/>
      <c r="N24" s="26"/>
      <c r="O24" s="118"/>
    </row>
    <row r="25" spans="1:15" s="15" customFormat="1" ht="33" customHeight="1">
      <c r="A25" s="102"/>
      <c r="B25" s="103"/>
      <c r="C25" s="24"/>
      <c r="D25" s="25" t="s">
        <v>87</v>
      </c>
      <c r="E25" s="26">
        <v>5470659</v>
      </c>
      <c r="F25" s="26">
        <v>2321876</v>
      </c>
      <c r="G25" s="26">
        <v>165745</v>
      </c>
      <c r="H25" s="26">
        <v>65745</v>
      </c>
      <c r="I25" s="26">
        <v>100000</v>
      </c>
      <c r="J25" s="27"/>
      <c r="K25" s="26"/>
      <c r="L25" s="26"/>
      <c r="M25" s="26">
        <v>1500000</v>
      </c>
      <c r="N25" s="26">
        <v>1483038</v>
      </c>
      <c r="O25" s="120"/>
    </row>
    <row r="26" spans="1:15" ht="62.25" customHeight="1">
      <c r="A26" s="17" t="s">
        <v>28</v>
      </c>
      <c r="B26" s="18">
        <v>600</v>
      </c>
      <c r="C26" s="18">
        <v>60014</v>
      </c>
      <c r="D26" s="19" t="s">
        <v>70</v>
      </c>
      <c r="E26" s="20">
        <v>603660</v>
      </c>
      <c r="F26" s="20">
        <v>176581</v>
      </c>
      <c r="G26" s="20">
        <v>200000</v>
      </c>
      <c r="H26" s="20"/>
      <c r="I26" s="20">
        <v>200000</v>
      </c>
      <c r="J26" s="9" t="s">
        <v>12</v>
      </c>
      <c r="K26" s="20"/>
      <c r="L26" s="20">
        <v>200000</v>
      </c>
      <c r="M26" s="20">
        <v>27079</v>
      </c>
      <c r="N26" s="20"/>
      <c r="O26" s="23" t="s">
        <v>56</v>
      </c>
    </row>
    <row r="27" spans="1:15" ht="106.5" customHeight="1">
      <c r="A27" s="17" t="s">
        <v>29</v>
      </c>
      <c r="B27" s="18">
        <v>600</v>
      </c>
      <c r="C27" s="18">
        <v>60014</v>
      </c>
      <c r="D27" s="19" t="s">
        <v>97</v>
      </c>
      <c r="E27" s="20">
        <f>E28+E29</f>
        <v>21364124</v>
      </c>
      <c r="F27" s="20">
        <v>1623000</v>
      </c>
      <c r="G27" s="20">
        <f>G28+G29</f>
        <v>1427678</v>
      </c>
      <c r="H27" s="20"/>
      <c r="I27" s="20">
        <f>I28+I29</f>
        <v>598434</v>
      </c>
      <c r="J27" s="28" t="s">
        <v>61</v>
      </c>
      <c r="K27" s="20"/>
      <c r="L27" s="20">
        <f>L28+L29</f>
        <v>5096146</v>
      </c>
      <c r="M27" s="20">
        <v>5605843</v>
      </c>
      <c r="N27" s="20">
        <v>7611457</v>
      </c>
      <c r="O27" s="23" t="s">
        <v>56</v>
      </c>
    </row>
    <row r="28" spans="1:15" s="15" customFormat="1" ht="32.25" customHeight="1">
      <c r="A28" s="100" t="s">
        <v>2</v>
      </c>
      <c r="B28" s="106"/>
      <c r="C28" s="101"/>
      <c r="D28" s="25" t="s">
        <v>93</v>
      </c>
      <c r="E28" s="26">
        <v>20114125</v>
      </c>
      <c r="F28" s="26">
        <v>1623000</v>
      </c>
      <c r="G28" s="26">
        <v>465408</v>
      </c>
      <c r="H28" s="26"/>
      <c r="I28" s="26">
        <v>36164</v>
      </c>
      <c r="J28" s="29" t="s">
        <v>91</v>
      </c>
      <c r="K28" s="26"/>
      <c r="L28" s="26">
        <v>4808417</v>
      </c>
      <c r="M28" s="26">
        <v>5605843</v>
      </c>
      <c r="N28" s="26">
        <v>7611457</v>
      </c>
      <c r="O28" s="118"/>
    </row>
    <row r="29" spans="1:15" s="15" customFormat="1" ht="34.5" customHeight="1">
      <c r="A29" s="104"/>
      <c r="B29" s="107"/>
      <c r="C29" s="105"/>
      <c r="D29" s="12" t="s">
        <v>90</v>
      </c>
      <c r="E29" s="13">
        <v>1249999</v>
      </c>
      <c r="F29" s="13"/>
      <c r="G29" s="13">
        <v>962270</v>
      </c>
      <c r="H29" s="13"/>
      <c r="I29" s="13">
        <v>562270</v>
      </c>
      <c r="J29" s="30" t="s">
        <v>92</v>
      </c>
      <c r="K29" s="13"/>
      <c r="L29" s="13">
        <v>287729</v>
      </c>
      <c r="M29" s="13"/>
      <c r="N29" s="13"/>
      <c r="O29" s="120"/>
    </row>
    <row r="30" spans="1:15" ht="63.75" customHeight="1">
      <c r="A30" s="5" t="s">
        <v>30</v>
      </c>
      <c r="B30" s="6">
        <v>600</v>
      </c>
      <c r="C30" s="6">
        <v>60014</v>
      </c>
      <c r="D30" s="78" t="s">
        <v>83</v>
      </c>
      <c r="E30" s="8">
        <v>9238500</v>
      </c>
      <c r="F30" s="8">
        <v>72380</v>
      </c>
      <c r="G30" s="8">
        <v>5902386</v>
      </c>
      <c r="H30" s="8"/>
      <c r="I30" s="8">
        <v>1402386</v>
      </c>
      <c r="J30" s="9" t="s">
        <v>54</v>
      </c>
      <c r="K30" s="8"/>
      <c r="L30" s="8">
        <v>1191740</v>
      </c>
      <c r="M30" s="8">
        <v>2071994</v>
      </c>
      <c r="N30" s="8"/>
      <c r="O30" s="10" t="s">
        <v>56</v>
      </c>
    </row>
    <row r="31" spans="1:15" ht="72" customHeight="1">
      <c r="A31" s="17" t="s">
        <v>38</v>
      </c>
      <c r="B31" s="18">
        <v>600</v>
      </c>
      <c r="C31" s="18">
        <v>60014</v>
      </c>
      <c r="D31" s="31" t="s">
        <v>100</v>
      </c>
      <c r="E31" s="20">
        <v>3262860</v>
      </c>
      <c r="F31" s="20"/>
      <c r="G31" s="20">
        <v>450000</v>
      </c>
      <c r="H31" s="20"/>
      <c r="I31" s="20">
        <v>200000</v>
      </c>
      <c r="J31" s="22" t="s">
        <v>55</v>
      </c>
      <c r="K31" s="20"/>
      <c r="L31" s="20">
        <v>1050000</v>
      </c>
      <c r="M31" s="20">
        <v>750000</v>
      </c>
      <c r="N31" s="20">
        <v>1012860</v>
      </c>
      <c r="O31" s="23" t="s">
        <v>56</v>
      </c>
    </row>
    <row r="32" spans="1:15" ht="72" customHeight="1" thickBot="1">
      <c r="A32" s="17" t="s">
        <v>39</v>
      </c>
      <c r="B32" s="18">
        <v>600</v>
      </c>
      <c r="C32" s="18">
        <v>60014</v>
      </c>
      <c r="D32" s="31" t="s">
        <v>104</v>
      </c>
      <c r="E32" s="20">
        <v>1000000</v>
      </c>
      <c r="F32" s="20"/>
      <c r="G32" s="20">
        <v>200000</v>
      </c>
      <c r="H32" s="20"/>
      <c r="I32" s="20">
        <v>200000</v>
      </c>
      <c r="J32" s="22" t="s">
        <v>105</v>
      </c>
      <c r="K32" s="20"/>
      <c r="L32" s="32">
        <v>800000</v>
      </c>
      <c r="M32" s="20"/>
      <c r="N32" s="20"/>
      <c r="O32" s="23" t="s">
        <v>56</v>
      </c>
    </row>
    <row r="33" spans="1:15" s="36" customFormat="1" ht="25.5" customHeight="1" thickBot="1">
      <c r="A33" s="92" t="s">
        <v>32</v>
      </c>
      <c r="B33" s="90"/>
      <c r="C33" s="90"/>
      <c r="D33" s="93"/>
      <c r="E33" s="33">
        <f>E11+E12+E16+E20+E21+E22+E23+E26+E27+E30+E31+E32</f>
        <v>104185642</v>
      </c>
      <c r="F33" s="34">
        <f>F11+F12+F16+F20+F21+F22+F23+F26+F27+F30+F31+F32</f>
        <v>14318634</v>
      </c>
      <c r="G33" s="34">
        <f>G11+G12+G16+G20+G21+G22+G23+G26+G27+G30+G31+G32</f>
        <v>24179667</v>
      </c>
      <c r="H33" s="34">
        <f>H11+H12+H16+H20+H21+H22+H23+H26+H27+H30+H31</f>
        <v>65745</v>
      </c>
      <c r="I33" s="34">
        <f>I11+I12+I16+I20+I21+I22+I23+I26+I27+I30+I31+I32</f>
        <v>5640667</v>
      </c>
      <c r="J33" s="34">
        <v>18473255</v>
      </c>
      <c r="K33" s="34">
        <f>K11+K12+K16+K20+K21+K22+K23+K26+K27+K30+K31</f>
        <v>0</v>
      </c>
      <c r="L33" s="34">
        <f>L11+L12+L16+L20+L21+L22+L23+L26+L27+L30+L31+L32</f>
        <v>23248881</v>
      </c>
      <c r="M33" s="34">
        <f>M11+M12+M16+M20+M21+M22+M23+M26+M27+M30+M31</f>
        <v>20614356</v>
      </c>
      <c r="N33" s="34">
        <f>N11+N12+N16+N20+N21+N22+N23+N26+N27+N30+N31</f>
        <v>21824104</v>
      </c>
      <c r="O33" s="35"/>
    </row>
    <row r="34" spans="1:15" s="41" customFormat="1" ht="66" customHeight="1" thickBot="1">
      <c r="A34" s="37" t="s">
        <v>40</v>
      </c>
      <c r="B34" s="37">
        <v>630</v>
      </c>
      <c r="C34" s="37">
        <v>63095</v>
      </c>
      <c r="D34" s="38" t="s">
        <v>71</v>
      </c>
      <c r="E34" s="39">
        <v>2846269</v>
      </c>
      <c r="F34" s="39">
        <v>14030</v>
      </c>
      <c r="G34" s="39">
        <v>2832239</v>
      </c>
      <c r="H34" s="39"/>
      <c r="I34" s="39">
        <v>84967</v>
      </c>
      <c r="J34" s="40" t="s">
        <v>67</v>
      </c>
      <c r="K34" s="39"/>
      <c r="L34" s="39"/>
      <c r="M34" s="39"/>
      <c r="N34" s="39"/>
      <c r="O34" s="40" t="s">
        <v>36</v>
      </c>
    </row>
    <row r="35" spans="1:15" s="36" customFormat="1" ht="25.5" customHeight="1" thickBot="1">
      <c r="A35" s="42"/>
      <c r="B35" s="43"/>
      <c r="C35" s="43"/>
      <c r="D35" s="43"/>
      <c r="E35" s="34">
        <f>SUM(E34)</f>
        <v>2846269</v>
      </c>
      <c r="F35" s="34">
        <f>SUM(F34)</f>
        <v>14030</v>
      </c>
      <c r="G35" s="34">
        <f>SUM(G34)</f>
        <v>2832239</v>
      </c>
      <c r="H35" s="34">
        <f>SUM(H34)</f>
        <v>0</v>
      </c>
      <c r="I35" s="34">
        <f>SUM(I34)</f>
        <v>84967</v>
      </c>
      <c r="J35" s="34">
        <v>2747272</v>
      </c>
      <c r="K35" s="34">
        <f>SUM(K34)</f>
        <v>0</v>
      </c>
      <c r="L35" s="34">
        <f>SUM(L34)</f>
        <v>0</v>
      </c>
      <c r="M35" s="34">
        <f>SUM(M34)</f>
        <v>0</v>
      </c>
      <c r="N35" s="34">
        <f>SUM(N34)</f>
        <v>0</v>
      </c>
      <c r="O35" s="35"/>
    </row>
    <row r="36" spans="1:15" ht="67.5" customHeight="1" thickBot="1">
      <c r="A36" s="44" t="s">
        <v>64</v>
      </c>
      <c r="B36" s="44">
        <v>720</v>
      </c>
      <c r="C36" s="44">
        <v>72095</v>
      </c>
      <c r="D36" s="38" t="s">
        <v>72</v>
      </c>
      <c r="E36" s="45">
        <v>216530</v>
      </c>
      <c r="F36" s="45">
        <v>5124</v>
      </c>
      <c r="G36" s="45">
        <v>106294</v>
      </c>
      <c r="H36" s="45">
        <v>206</v>
      </c>
      <c r="I36" s="45">
        <v>21098</v>
      </c>
      <c r="J36" s="40" t="s">
        <v>62</v>
      </c>
      <c r="K36" s="45"/>
      <c r="L36" s="45">
        <v>105112</v>
      </c>
      <c r="M36" s="45"/>
      <c r="N36" s="45"/>
      <c r="O36" s="46" t="s">
        <v>57</v>
      </c>
    </row>
    <row r="37" spans="1:15" s="49" customFormat="1" ht="31.5" customHeight="1">
      <c r="A37" s="94" t="s">
        <v>58</v>
      </c>
      <c r="B37" s="95"/>
      <c r="C37" s="95"/>
      <c r="D37" s="96"/>
      <c r="E37" s="47">
        <f>SUM(E36)</f>
        <v>216530</v>
      </c>
      <c r="F37" s="47">
        <f>SUM(F36)</f>
        <v>5124</v>
      </c>
      <c r="G37" s="47">
        <f>SUM(G36)</f>
        <v>106294</v>
      </c>
      <c r="H37" s="47">
        <f>SUM(H36)</f>
        <v>206</v>
      </c>
      <c r="I37" s="47">
        <f>SUM(I36)</f>
        <v>21098</v>
      </c>
      <c r="J37" s="47">
        <v>84990</v>
      </c>
      <c r="K37" s="47">
        <f>SUM(K36)</f>
        <v>0</v>
      </c>
      <c r="L37" s="47">
        <f>SUM(L36)</f>
        <v>105112</v>
      </c>
      <c r="M37" s="47">
        <f>SUM(M36)</f>
        <v>0</v>
      </c>
      <c r="N37" s="47">
        <f>SUM(N36)</f>
        <v>0</v>
      </c>
      <c r="O37" s="48"/>
    </row>
    <row r="38" spans="1:15" s="41" customFormat="1" ht="69.75" customHeight="1">
      <c r="A38" s="50" t="s">
        <v>65</v>
      </c>
      <c r="B38" s="50">
        <v>801</v>
      </c>
      <c r="C38" s="50">
        <v>80120</v>
      </c>
      <c r="D38" s="51" t="s">
        <v>73</v>
      </c>
      <c r="E38" s="52">
        <v>5099138</v>
      </c>
      <c r="F38" s="52"/>
      <c r="G38" s="52">
        <v>3097478</v>
      </c>
      <c r="H38" s="52"/>
      <c r="I38" s="52">
        <v>1238991</v>
      </c>
      <c r="J38" s="9" t="s">
        <v>68</v>
      </c>
      <c r="K38" s="52"/>
      <c r="L38" s="52">
        <v>2001660</v>
      </c>
      <c r="M38" s="52"/>
      <c r="N38" s="52"/>
      <c r="O38" s="9" t="s">
        <v>36</v>
      </c>
    </row>
    <row r="39" spans="1:15" s="49" customFormat="1" ht="25.5" customHeight="1" thickBot="1">
      <c r="A39" s="97" t="s">
        <v>59</v>
      </c>
      <c r="B39" s="98"/>
      <c r="C39" s="98"/>
      <c r="D39" s="99"/>
      <c r="E39" s="53">
        <f>SUM(E38)</f>
        <v>5099138</v>
      </c>
      <c r="F39" s="53"/>
      <c r="G39" s="53">
        <f>SUM(G38)</f>
        <v>3097478</v>
      </c>
      <c r="H39" s="53">
        <f>SUM(H38)</f>
        <v>0</v>
      </c>
      <c r="I39" s="53">
        <f>SUM(I38)</f>
        <v>1238991</v>
      </c>
      <c r="J39" s="54">
        <v>1858487</v>
      </c>
      <c r="K39" s="53"/>
      <c r="L39" s="53">
        <f>SUM(L38)</f>
        <v>2001660</v>
      </c>
      <c r="M39" s="53"/>
      <c r="N39" s="53"/>
      <c r="O39" s="55"/>
    </row>
    <row r="40" spans="1:15" s="58" customFormat="1" ht="60">
      <c r="A40" s="5" t="s">
        <v>66</v>
      </c>
      <c r="B40" s="6">
        <v>851</v>
      </c>
      <c r="C40" s="17">
        <v>85111</v>
      </c>
      <c r="D40" s="7" t="s">
        <v>75</v>
      </c>
      <c r="E40" s="56">
        <v>221852055</v>
      </c>
      <c r="F40" s="56">
        <v>219159690</v>
      </c>
      <c r="G40" s="56">
        <v>2692365</v>
      </c>
      <c r="H40" s="57">
        <v>409050</v>
      </c>
      <c r="I40" s="56"/>
      <c r="J40" s="7" t="s">
        <v>76</v>
      </c>
      <c r="K40" s="56"/>
      <c r="L40" s="56"/>
      <c r="M40" s="56"/>
      <c r="N40" s="56"/>
      <c r="O40" s="7" t="s">
        <v>34</v>
      </c>
    </row>
    <row r="41" spans="1:15" s="58" customFormat="1" ht="34.5" customHeight="1">
      <c r="A41" s="110" t="s">
        <v>2</v>
      </c>
      <c r="B41" s="111"/>
      <c r="C41" s="116"/>
      <c r="D41" s="108" t="s">
        <v>103</v>
      </c>
      <c r="E41" s="59">
        <v>209429717</v>
      </c>
      <c r="F41" s="59">
        <v>209424237</v>
      </c>
      <c r="G41" s="59">
        <v>5480</v>
      </c>
      <c r="H41" s="60">
        <v>5480</v>
      </c>
      <c r="I41" s="56"/>
      <c r="J41" s="7"/>
      <c r="K41" s="56"/>
      <c r="L41" s="56"/>
      <c r="M41" s="56"/>
      <c r="N41" s="56"/>
      <c r="O41" s="7"/>
    </row>
    <row r="42" spans="1:15" s="62" customFormat="1" ht="46.5" customHeight="1">
      <c r="A42" s="112"/>
      <c r="B42" s="113"/>
      <c r="C42" s="117"/>
      <c r="D42" s="109"/>
      <c r="E42" s="61">
        <v>14503</v>
      </c>
      <c r="F42" s="61">
        <v>14503</v>
      </c>
      <c r="G42" s="16"/>
      <c r="H42" s="16"/>
      <c r="I42" s="61"/>
      <c r="J42" s="12"/>
      <c r="K42" s="61"/>
      <c r="L42" s="61"/>
      <c r="M42" s="61"/>
      <c r="N42" s="61"/>
      <c r="O42" s="12"/>
    </row>
    <row r="43" spans="1:15" s="62" customFormat="1" ht="30">
      <c r="A43" s="114"/>
      <c r="B43" s="115"/>
      <c r="C43" s="63"/>
      <c r="D43" s="64" t="s">
        <v>98</v>
      </c>
      <c r="E43" s="61">
        <v>12422338</v>
      </c>
      <c r="F43" s="61">
        <v>9735453</v>
      </c>
      <c r="G43" s="61">
        <v>2686885</v>
      </c>
      <c r="H43" s="65">
        <v>403570</v>
      </c>
      <c r="I43" s="61"/>
      <c r="J43" s="66">
        <v>2283315</v>
      </c>
      <c r="K43" s="61"/>
      <c r="L43" s="61"/>
      <c r="M43" s="61"/>
      <c r="N43" s="61"/>
      <c r="O43" s="12"/>
    </row>
    <row r="44" spans="1:15" s="71" customFormat="1" ht="66" customHeight="1" thickBot="1">
      <c r="A44" s="44" t="s">
        <v>77</v>
      </c>
      <c r="B44" s="67">
        <v>851</v>
      </c>
      <c r="C44" s="67">
        <v>85111</v>
      </c>
      <c r="D44" s="68" t="s">
        <v>74</v>
      </c>
      <c r="E44" s="45">
        <v>4131986</v>
      </c>
      <c r="F44" s="45">
        <v>201300</v>
      </c>
      <c r="G44" s="45">
        <v>3930686</v>
      </c>
      <c r="H44" s="69"/>
      <c r="I44" s="70">
        <v>1179206</v>
      </c>
      <c r="J44" s="40" t="s">
        <v>63</v>
      </c>
      <c r="K44" s="45"/>
      <c r="L44" s="45"/>
      <c r="M44" s="45"/>
      <c r="N44" s="45"/>
      <c r="O44" s="40" t="s">
        <v>34</v>
      </c>
    </row>
    <row r="45" spans="1:15" ht="18.75" thickBot="1">
      <c r="A45" s="42"/>
      <c r="B45" s="89" t="s">
        <v>33</v>
      </c>
      <c r="C45" s="90"/>
      <c r="D45" s="91"/>
      <c r="E45" s="34">
        <f>SUM(E40+E44)</f>
        <v>225984041</v>
      </c>
      <c r="F45" s="34">
        <f>SUM(F40+F44)</f>
        <v>219360990</v>
      </c>
      <c r="G45" s="34">
        <f>SUM(G40+G44)</f>
        <v>6623051</v>
      </c>
      <c r="H45" s="34">
        <f>SUM(H40+H44)</f>
        <v>409050</v>
      </c>
      <c r="I45" s="34">
        <f>SUM(I40+I44)</f>
        <v>1179206</v>
      </c>
      <c r="J45" s="72">
        <v>5034795</v>
      </c>
      <c r="K45" s="34">
        <f>SUM(K44)</f>
        <v>0</v>
      </c>
      <c r="L45" s="34"/>
      <c r="M45" s="34"/>
      <c r="N45" s="34"/>
      <c r="O45" s="73"/>
    </row>
    <row r="46" spans="1:15" s="71" customFormat="1" ht="61.5" customHeight="1" thickBot="1">
      <c r="A46" s="44" t="s">
        <v>106</v>
      </c>
      <c r="B46" s="67">
        <v>921</v>
      </c>
      <c r="C46" s="67">
        <v>92105</v>
      </c>
      <c r="D46" s="68" t="s">
        <v>101</v>
      </c>
      <c r="E46" s="45">
        <v>1013763</v>
      </c>
      <c r="F46" s="45">
        <v>14030</v>
      </c>
      <c r="G46" s="45">
        <v>999733</v>
      </c>
      <c r="H46" s="45">
        <v>193413</v>
      </c>
      <c r="I46" s="45">
        <v>306554</v>
      </c>
      <c r="J46" s="74" t="s">
        <v>102</v>
      </c>
      <c r="K46" s="45"/>
      <c r="L46" s="45"/>
      <c r="M46" s="45"/>
      <c r="N46" s="45"/>
      <c r="O46" s="40" t="s">
        <v>36</v>
      </c>
    </row>
    <row r="47" spans="1:15" s="75" customFormat="1" ht="22.5" customHeight="1" thickBot="1">
      <c r="A47" s="42"/>
      <c r="B47" s="89" t="s">
        <v>78</v>
      </c>
      <c r="C47" s="90"/>
      <c r="D47" s="90"/>
      <c r="E47" s="34">
        <f>SUM(E46)</f>
        <v>1013763</v>
      </c>
      <c r="F47" s="34">
        <f>SUM(F46)</f>
        <v>14030</v>
      </c>
      <c r="G47" s="34">
        <f>SUM(G46)</f>
        <v>999733</v>
      </c>
      <c r="H47" s="34">
        <f>SUM(H46)</f>
        <v>193413</v>
      </c>
      <c r="I47" s="34">
        <f>SUM(I46)</f>
        <v>306554</v>
      </c>
      <c r="J47" s="72">
        <v>499766</v>
      </c>
      <c r="K47" s="34"/>
      <c r="L47" s="34"/>
      <c r="M47" s="34"/>
      <c r="N47" s="34"/>
      <c r="O47" s="73"/>
    </row>
    <row r="48" spans="1:15" ht="18.75" thickBot="1">
      <c r="A48" s="87" t="s">
        <v>21</v>
      </c>
      <c r="B48" s="88"/>
      <c r="C48" s="88"/>
      <c r="D48" s="88"/>
      <c r="E48" s="76">
        <f>SUM(E33+E35+E37+E39+E45+E47)</f>
        <v>339345383</v>
      </c>
      <c r="F48" s="76">
        <f aca="true" t="shared" si="0" ref="F48:N48">SUM(F33+F35+F37+F39+F45+F47)</f>
        <v>233712808</v>
      </c>
      <c r="G48" s="76">
        <f>SUM(G33+G35+G37+G39+G45+G47)</f>
        <v>37838462</v>
      </c>
      <c r="H48" s="76">
        <f t="shared" si="0"/>
        <v>668414</v>
      </c>
      <c r="I48" s="76">
        <f t="shared" si="0"/>
        <v>8471483</v>
      </c>
      <c r="J48" s="76">
        <f t="shared" si="0"/>
        <v>28698565</v>
      </c>
      <c r="K48" s="76">
        <f t="shared" si="0"/>
        <v>0</v>
      </c>
      <c r="L48" s="76">
        <f t="shared" si="0"/>
        <v>25355653</v>
      </c>
      <c r="M48" s="76">
        <f t="shared" si="0"/>
        <v>20614356</v>
      </c>
      <c r="N48" s="76">
        <f t="shared" si="0"/>
        <v>21824104</v>
      </c>
      <c r="O48" s="77" t="s">
        <v>8</v>
      </c>
    </row>
    <row r="50" ht="15">
      <c r="A50" s="1" t="s">
        <v>17</v>
      </c>
    </row>
    <row r="51" ht="15">
      <c r="A51" s="1" t="s">
        <v>41</v>
      </c>
    </row>
    <row r="52" ht="15">
      <c r="A52" s="1" t="s">
        <v>13</v>
      </c>
    </row>
    <row r="53" ht="15">
      <c r="A53" s="1" t="s">
        <v>14</v>
      </c>
    </row>
    <row r="54" ht="15">
      <c r="A54" s="1" t="s">
        <v>15</v>
      </c>
    </row>
    <row r="55" ht="15">
      <c r="A55" s="1" t="s">
        <v>16</v>
      </c>
    </row>
  </sheetData>
  <sheetProtection/>
  <mergeCells count="36">
    <mergeCell ref="L1:O2"/>
    <mergeCell ref="A41:B43"/>
    <mergeCell ref="C41:C42"/>
    <mergeCell ref="O13:O15"/>
    <mergeCell ref="O17:O19"/>
    <mergeCell ref="O24:O25"/>
    <mergeCell ref="O28:O29"/>
    <mergeCell ref="D5:D9"/>
    <mergeCell ref="B45:D45"/>
    <mergeCell ref="A33:D33"/>
    <mergeCell ref="A37:D37"/>
    <mergeCell ref="A39:D39"/>
    <mergeCell ref="A13:B15"/>
    <mergeCell ref="A17:B19"/>
    <mergeCell ref="A24:B25"/>
    <mergeCell ref="A28:C29"/>
    <mergeCell ref="D41:D42"/>
    <mergeCell ref="E5:E9"/>
    <mergeCell ref="A48:D48"/>
    <mergeCell ref="H6:K6"/>
    <mergeCell ref="H7:H9"/>
    <mergeCell ref="I7:I9"/>
    <mergeCell ref="J7:J9"/>
    <mergeCell ref="K7:K9"/>
    <mergeCell ref="F5:F9"/>
    <mergeCell ref="B47:D47"/>
    <mergeCell ref="C5:C9"/>
    <mergeCell ref="M6:M9"/>
    <mergeCell ref="N6:N9"/>
    <mergeCell ref="G5:N5"/>
    <mergeCell ref="L6:L9"/>
    <mergeCell ref="A3:O3"/>
    <mergeCell ref="A5:A9"/>
    <mergeCell ref="B5:B9"/>
    <mergeCell ref="O5:O9"/>
    <mergeCell ref="G6:G9"/>
  </mergeCells>
  <printOptions horizontalCentered="1"/>
  <pageMargins left="0.5118110236220472" right="0.3937007874015748" top="0.7874015748031497" bottom="0.5905511811023623" header="0" footer="0"/>
  <pageSetup horizontalDpi="600" verticalDpi="600" orientation="landscape" paperSize="9" scale="41" r:id="rId1"/>
  <rowBreaks count="1" manualBreakCount="1">
    <brk id="2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Mirek</cp:lastModifiedBy>
  <cp:lastPrinted>2010-07-01T06:28:46Z</cp:lastPrinted>
  <dcterms:created xsi:type="dcterms:W3CDTF">1998-12-09T13:02:10Z</dcterms:created>
  <dcterms:modified xsi:type="dcterms:W3CDTF">2010-07-01T08:24:14Z</dcterms:modified>
  <cp:category/>
  <cp:version/>
  <cp:contentType/>
  <cp:contentStatus/>
</cp:coreProperties>
</file>