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Nr 4" sheetId="1" r:id="rId1"/>
    <sheet name="Nr 4a" sheetId="2" r:id="rId2"/>
    <sheet name="Nr 4b" sheetId="3" r:id="rId3"/>
  </sheets>
  <definedNames>
    <definedName name="_xlnm.Print_Area" localSheetId="2">'Nr 4b'!$A$1:$M$69</definedName>
  </definedNames>
  <calcPr fullCalcOnLoad="1"/>
</workbook>
</file>

<file path=xl/sharedStrings.xml><?xml version="1.0" encoding="utf-8"?>
<sst xmlns="http://schemas.openxmlformats.org/spreadsheetml/2006/main" count="226" uniqueCount="101">
  <si>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</si>
  <si>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</si>
  <si>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</si>
  <si>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</si>
  <si>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</si>
  <si>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</si>
  <si>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</si>
  <si>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</si>
  <si>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</si>
  <si>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</si>
  <si>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</si>
  <si>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</si>
  <si>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</si>
  <si>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</si>
  <si>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</si>
  <si>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</si>
  <si>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</si>
  <si>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</si>
  <si>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</si>
  <si>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</si>
  <si>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</si>
  <si>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</si>
  <si>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</si>
  <si>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</si>
  <si>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2011 rok</t>
  </si>
  <si>
    <t>5.</t>
  </si>
  <si>
    <t>6.</t>
  </si>
  <si>
    <t>7.</t>
  </si>
  <si>
    <t>Powiat Starachowicki</t>
  </si>
  <si>
    <t>2008-2013</t>
  </si>
  <si>
    <t>2005-2014</t>
  </si>
  <si>
    <t>2007-2015</t>
  </si>
  <si>
    <t>V - 2008
IV - 2010</t>
  </si>
  <si>
    <t>PUP Starachowice</t>
  </si>
  <si>
    <t>2008-2010</t>
  </si>
  <si>
    <t>Wydatki majątkowe na programy i projekty realizowane ze środków pochodzących z budżetu Unii Europejskiej oraz innych źródeł zagranicznych, niepodlegających zwrotowi na 2010 rok</t>
  </si>
  <si>
    <t>Wydatki poniesione do 31.12.2009 r.</t>
  </si>
  <si>
    <t>Wydatki w roku budżetowym 2010</t>
  </si>
  <si>
    <t>2012 rok</t>
  </si>
  <si>
    <t>po 2012 roku</t>
  </si>
  <si>
    <t>Planowane wydatki budżetowe na realizację zadań programu w latach 2011 - 20……</t>
  </si>
  <si>
    <t>2009-2010</t>
  </si>
  <si>
    <t>Wydatki bieżące na programy i projekty realizowane ze środków pochodzących z budżetu Unii Europejskiej oraz innych źródeł zagranicznych, niepodlegających zwrotowi na 2010 rok</t>
  </si>
  <si>
    <t>2008-2011</t>
  </si>
  <si>
    <t>Realizator Powiat Starachowicki Koordynator Województwo Świętokrzyskie</t>
  </si>
  <si>
    <t>Starachowice</t>
  </si>
  <si>
    <t>01.04.2009 - 31.03.2011</t>
  </si>
  <si>
    <t>2010 - 2011</t>
  </si>
  <si>
    <t>8.</t>
  </si>
  <si>
    <t>9.</t>
  </si>
  <si>
    <t>10.</t>
  </si>
  <si>
    <t>Wydatki na programy i projekty realizowane ze środków pochodzących z budżetu Unii Europejskiej oraz innych źródeł zagranicznych, niepodlegających zwrotowi na 2010 rok</t>
  </si>
  <si>
    <t>Razem 2011 - 2012</t>
  </si>
  <si>
    <t>Planowane wydatki budżetowe na realizację zadań programu w latach 2011 - 2012</t>
  </si>
  <si>
    <t>11.</t>
  </si>
  <si>
    <t>Załącznik Nr 4 do Uchwały Nr XLII/311/2009</t>
  </si>
  <si>
    <t>Rady Powiatu w Starachowicach</t>
  </si>
  <si>
    <t>z dnia 29 grudnia 2009 roku</t>
  </si>
  <si>
    <t>Załącznik Nr 4b do Uchwały Nr XLII/311/2009</t>
  </si>
  <si>
    <t xml:space="preserve">Załącznik Nr 4 a do Uchwały Nr XLII/311/2009 </t>
  </si>
  <si>
    <r>
      <t xml:space="preserve">Program: </t>
    </r>
    <r>
      <rPr>
        <b/>
        <sz val="11"/>
        <rFont val="Bookman Old Style"/>
        <family val="1"/>
      </rPr>
      <t>Regionalny Program Operacyjny Województwa Świętokrzyskiego 2007-2013</t>
    </r>
  </si>
  <si>
    <r>
      <t xml:space="preserve">Priorytet: </t>
    </r>
    <r>
      <rPr>
        <b/>
        <sz val="11"/>
        <rFont val="Bookman Old Style"/>
        <family val="1"/>
      </rPr>
      <t>2 Wsparcie innowacyjności , budowa społeczeństwa informacyjnego oraz wzrost potencjału innowacyjnego regionu</t>
    </r>
  </si>
  <si>
    <r>
      <t>Działanie:</t>
    </r>
    <r>
      <rPr>
        <b/>
        <sz val="11"/>
        <rFont val="Bookman Old Style"/>
        <family val="1"/>
      </rPr>
      <t xml:space="preserve"> 2.3 Promocja gospodarcza i turystyczna regionu</t>
    </r>
  </si>
  <si>
    <r>
      <t xml:space="preserve">Projekt: </t>
    </r>
    <r>
      <rPr>
        <b/>
        <sz val="11"/>
        <rFont val="Bookman Old Style"/>
        <family val="1"/>
      </rPr>
      <t>Nad Czarną i Kamienną - nieodkryte piękno północnej części województwa</t>
    </r>
  </si>
  <si>
    <r>
      <t xml:space="preserve">Program: </t>
    </r>
    <r>
      <rPr>
        <b/>
        <sz val="11"/>
        <rFont val="Bookman Old Style"/>
        <family val="1"/>
      </rPr>
      <t xml:space="preserve">Program Operacyjny Kapitał Ludzki  </t>
    </r>
  </si>
  <si>
    <r>
      <t xml:space="preserve">Priorytet: </t>
    </r>
    <r>
      <rPr>
        <b/>
        <sz val="11"/>
        <rFont val="Bookman Old Style"/>
        <family val="1"/>
      </rPr>
      <t>6. Rynek pracy otwarty dla wszystkich</t>
    </r>
  </si>
  <si>
    <r>
      <t>Działanie:</t>
    </r>
    <r>
      <rPr>
        <b/>
        <sz val="11"/>
        <rFont val="Bookman Old Style"/>
        <family val="1"/>
      </rPr>
      <t xml:space="preserve"> 6.1. Poprawa dostępu do zatrudnienia oraz wspieranie aktywności zawodowej w regionie</t>
    </r>
  </si>
  <si>
    <r>
      <t xml:space="preserve">Projekt: </t>
    </r>
    <r>
      <rPr>
        <b/>
        <sz val="11"/>
        <rFont val="Bookman Old Style"/>
        <family val="1"/>
      </rPr>
      <t>"Dobry kontakt - wspólny sukces"</t>
    </r>
  </si>
  <si>
    <r>
      <t xml:space="preserve">Program: </t>
    </r>
    <r>
      <rPr>
        <b/>
        <sz val="11"/>
        <rFont val="Bookman Old Style"/>
        <family val="1"/>
      </rPr>
      <t>Program Operacyjny Kapitał Ludzki</t>
    </r>
    <r>
      <rPr>
        <sz val="11"/>
        <rFont val="Bookman Old Style"/>
        <family val="1"/>
      </rPr>
      <t xml:space="preserve">         </t>
    </r>
  </si>
  <si>
    <r>
      <t>Priorytet:</t>
    </r>
    <r>
      <rPr>
        <b/>
        <sz val="11"/>
        <rFont val="Bookman Old Style"/>
        <family val="1"/>
      </rPr>
      <t xml:space="preserve"> 6. Rynek pracy otwarty dla wszystkich</t>
    </r>
  </si>
  <si>
    <r>
      <t xml:space="preserve">Działanie: </t>
    </r>
    <r>
      <rPr>
        <b/>
        <sz val="11"/>
        <rFont val="Bookman Old Style"/>
        <family val="1"/>
      </rPr>
      <t>6.1 Poprawa dostępu do zatrudnienia oraz wspieranie aktywności zawodowej w regionie</t>
    </r>
  </si>
  <si>
    <r>
      <t xml:space="preserve">Projekt: </t>
    </r>
    <r>
      <rPr>
        <b/>
        <sz val="11"/>
        <rFont val="Bookman Old Style"/>
        <family val="1"/>
      </rPr>
      <t>Dobry kontakt - wspólny sukces</t>
    </r>
  </si>
  <si>
    <r>
      <t xml:space="preserve">Program: </t>
    </r>
    <r>
      <rPr>
        <b/>
        <sz val="12"/>
        <rFont val="Bookman Old Style"/>
        <family val="1"/>
      </rPr>
      <t>Regionalny Program Operacyjny Województwa Świętokrzyskiego na lata 2007 - 2013</t>
    </r>
    <r>
      <rPr>
        <sz val="12"/>
        <rFont val="Bookman Old Style"/>
        <family val="1"/>
      </rPr>
      <t xml:space="preserve">        </t>
    </r>
  </si>
  <si>
    <r>
      <t xml:space="preserve">Priorytet: </t>
    </r>
    <r>
      <rPr>
        <b/>
        <sz val="12"/>
        <rFont val="Bookman Old Style"/>
        <family val="1"/>
      </rPr>
      <t xml:space="preserve">  3 Podnoszenie jakości systemu komunikacyjnego regionu</t>
    </r>
  </si>
  <si>
    <r>
      <t xml:space="preserve">Działanie: </t>
    </r>
    <r>
      <rPr>
        <b/>
        <sz val="12"/>
        <rFont val="Bookman Old Style"/>
        <family val="1"/>
      </rPr>
      <t>3.2 Rozwój systemu lokalnej infrastruktury komunikacji</t>
    </r>
  </si>
  <si>
    <r>
      <t xml:space="preserve">Projekt: </t>
    </r>
    <r>
      <rPr>
        <b/>
        <sz val="12"/>
        <rFont val="Bookman Old Style"/>
        <family val="1"/>
      </rPr>
      <t>Przebudowa Drogi Powiatowej Nr 0598 T (15898) Dąbrowa Dln. - Grabków - Bostów na odc. Grabków - Bostów 2005-2014</t>
    </r>
  </si>
  <si>
    <r>
      <t xml:space="preserve">Działanie: </t>
    </r>
    <r>
      <rPr>
        <b/>
        <sz val="12"/>
        <rFont val="Bookman Old Style"/>
        <family val="1"/>
      </rPr>
      <t>3.2 Rozwój nowoczesnej infrastruktury o znaczeniu regionalnym i ponadregionalnym</t>
    </r>
  </si>
  <si>
    <r>
      <t xml:space="preserve">Projekt: </t>
    </r>
    <r>
      <rPr>
        <b/>
        <sz val="12"/>
        <rFont val="Bookman Old Style"/>
        <family val="1"/>
      </rPr>
      <t xml:space="preserve">Przebudowa Ciągu Drogi Powiatowej Nr 0617T (15921) Starachowice - Lubienia odc. Drogi krajowej od drogi nr 42 do ul. Krańcowej </t>
    </r>
  </si>
  <si>
    <r>
      <t xml:space="preserve">Priorytet: </t>
    </r>
    <r>
      <rPr>
        <b/>
        <sz val="12"/>
        <rFont val="Bookman Old Style"/>
        <family val="1"/>
      </rPr>
      <t xml:space="preserve"> 3 Podnoszenie jakości systemu komunikacyjnego regionu</t>
    </r>
  </si>
  <si>
    <r>
      <t xml:space="preserve">Działanie: </t>
    </r>
    <r>
      <rPr>
        <b/>
        <sz val="12"/>
        <rFont val="Bookman Old Style"/>
        <family val="1"/>
      </rPr>
      <t>3.2 Rozwój systemów lokalnej infrastruktury komunikacyjnej</t>
    </r>
  </si>
  <si>
    <r>
      <t xml:space="preserve">Projekt: </t>
    </r>
    <r>
      <rPr>
        <b/>
        <sz val="12"/>
        <rFont val="Bookman Old Style"/>
        <family val="1"/>
      </rPr>
      <t xml:space="preserve">Przebudowa Drogi Powiatowej Nr 0608T (15910) Siekierno-Radkowice-Rzepin na odc. Bronkowice-Rzepin </t>
    </r>
  </si>
  <si>
    <r>
      <t xml:space="preserve">Projekt: </t>
    </r>
    <r>
      <rPr>
        <b/>
        <sz val="12"/>
        <rFont val="Bookman Old Style"/>
        <family val="1"/>
      </rPr>
      <t xml:space="preserve">Rozbudowa głównego układu komunikacyjnego dróg powiatowych na terenie miasta Starachowice w nawiązaniu do istniejacej sieci dróg krajowych i wojewódzkich oraz połączeń z Gminami Powiatu </t>
    </r>
  </si>
  <si>
    <r>
      <t xml:space="preserve">Program: </t>
    </r>
    <r>
      <rPr>
        <b/>
        <sz val="12"/>
        <rFont val="Bookman Old Style"/>
        <family val="1"/>
      </rPr>
      <t>Regionalny Program Operacyjny Województwa Mazowieckiego na lata 2007 - 2013</t>
    </r>
    <r>
      <rPr>
        <sz val="12"/>
        <rFont val="Bookman Old Style"/>
        <family val="1"/>
      </rPr>
      <t xml:space="preserve">       </t>
    </r>
  </si>
  <si>
    <r>
      <t xml:space="preserve">Priorytet: </t>
    </r>
    <r>
      <rPr>
        <b/>
        <sz val="12"/>
        <rFont val="Bookman Old Style"/>
        <family val="1"/>
      </rPr>
      <t>6 Wykorzystanie walorów naturalnych i kulturowych dla rozwoju turystyki i rekreacji</t>
    </r>
  </si>
  <si>
    <r>
      <t xml:space="preserve">Działanie: </t>
    </r>
    <r>
      <rPr>
        <b/>
        <sz val="12"/>
        <rFont val="Bookman Old Style"/>
        <family val="1"/>
      </rPr>
      <t>6.2 Turystyka</t>
    </r>
  </si>
  <si>
    <r>
      <t xml:space="preserve">Projekt: </t>
    </r>
    <r>
      <rPr>
        <b/>
        <sz val="12"/>
        <rFont val="Bookman Old Style"/>
        <family val="1"/>
      </rPr>
      <t>Odbudowa zabytkowej linii kolejki wąskotorowej  Starachowice Wschodnie Wąskotorowe - Iłża na odcinku Lubienia - Marcule Nadleśnictwo</t>
    </r>
  </si>
  <si>
    <r>
      <t xml:space="preserve">Program: </t>
    </r>
    <r>
      <rPr>
        <b/>
        <sz val="12"/>
        <rFont val="Bookman Old Style"/>
        <family val="1"/>
      </rPr>
      <t>Regionalny Program Operacyjny Województwa Świętokrzyskiego na lata 2007 - 2013</t>
    </r>
    <r>
      <rPr>
        <sz val="12"/>
        <rFont val="Bookman Old Style"/>
        <family val="1"/>
      </rPr>
      <t xml:space="preserve">       </t>
    </r>
  </si>
  <si>
    <r>
      <t xml:space="preserve">Priorytet: </t>
    </r>
    <r>
      <rPr>
        <b/>
        <sz val="12"/>
        <rFont val="Bookman Old Style"/>
        <family val="1"/>
      </rPr>
      <t>2 Wsparcie innowacyjności, budowa społeczeństwa informacyjnego oraz wzrost potencjału inwestycyjnego regionu</t>
    </r>
  </si>
  <si>
    <r>
      <t xml:space="preserve">Działanie: </t>
    </r>
    <r>
      <rPr>
        <b/>
        <sz val="12"/>
        <rFont val="Bookman Old Style"/>
        <family val="1"/>
      </rPr>
      <t>2.2 Budowa infrastruktury społeczeństwa informacyjnego</t>
    </r>
  </si>
  <si>
    <r>
      <t xml:space="preserve">Projekt: </t>
    </r>
    <r>
      <rPr>
        <b/>
        <sz val="12"/>
        <rFont val="Bookman Old Style"/>
        <family val="1"/>
      </rPr>
      <t xml:space="preserve">"e-świętokrzyskie Rozbudowa Infrastruktury Informatycznej JST" - Informatyzacja Starostwa Powiatowego w Starachowicach </t>
    </r>
  </si>
  <si>
    <r>
      <t xml:space="preserve">Program: </t>
    </r>
    <r>
      <rPr>
        <b/>
        <sz val="12"/>
        <rFont val="Bookman Old Style"/>
        <family val="1"/>
      </rPr>
      <t>Regionalny Program Operacyjny Województwa Świętokrzyskiego na lata 2007 - 2013</t>
    </r>
    <r>
      <rPr>
        <sz val="12"/>
        <rFont val="Bookman Old Style"/>
        <family val="1"/>
      </rPr>
      <t xml:space="preserve">  </t>
    </r>
  </si>
  <si>
    <r>
      <t xml:space="preserve">Priorytet: </t>
    </r>
    <r>
      <rPr>
        <b/>
        <sz val="12"/>
        <rFont val="Bookman Old Style"/>
        <family val="1"/>
      </rPr>
      <t>5 Wzrost jakości infrastruktury społecznej oraz inwestycje w dziedzictwo kulturowe, turystykę i sport</t>
    </r>
  </si>
  <si>
    <r>
      <t xml:space="preserve">Działanie: </t>
    </r>
    <r>
      <rPr>
        <b/>
        <sz val="12"/>
        <rFont val="Bookman Old Style"/>
        <family val="1"/>
      </rPr>
      <t>5.2. Podniesienie jakości usług publicznych poprzez wspieranie placówek edukacyjnych i kulturalnych</t>
    </r>
  </si>
  <si>
    <r>
      <t xml:space="preserve">Projekt: </t>
    </r>
    <r>
      <rPr>
        <b/>
        <sz val="12"/>
        <rFont val="Bookman Old Style"/>
        <family val="1"/>
      </rPr>
      <t>Budowa Sali Sportowej w I Liceum Ogólnokształcącym w Starachowicach</t>
    </r>
  </si>
  <si>
    <r>
      <t xml:space="preserve">Program:    </t>
    </r>
    <r>
      <rPr>
        <b/>
        <sz val="12"/>
        <rFont val="Bookman Old Style"/>
        <family val="1"/>
      </rPr>
      <t xml:space="preserve">Regionalny Program Operacyjny Województwa Świętokrzyskiego na lata 2007 - 2013   </t>
    </r>
  </si>
  <si>
    <r>
      <t xml:space="preserve">Projekt: </t>
    </r>
    <r>
      <rPr>
        <b/>
        <sz val="12"/>
        <rFont val="Bookman Old Style"/>
        <family val="1"/>
      </rPr>
      <t>Budowa Boiska Sportowego w Zespole Szkół Zawodowych nr 2 w Starachowicach</t>
    </r>
  </si>
  <si>
    <r>
      <t xml:space="preserve">Działanie: </t>
    </r>
    <r>
      <rPr>
        <b/>
        <sz val="12"/>
        <rFont val="Bookman Old Style"/>
        <family val="1"/>
      </rPr>
      <t>5.1 Inwestycje w infrastrukturę ochrony zdrowia</t>
    </r>
  </si>
  <si>
    <r>
      <t xml:space="preserve">Projekt: </t>
    </r>
    <r>
      <rPr>
        <b/>
        <sz val="12"/>
        <rFont val="Bookman Old Style"/>
        <family val="1"/>
      </rPr>
      <t>Wyposażenie Szpitala Miejskiego w Starachowicach</t>
    </r>
  </si>
  <si>
    <r>
      <t xml:space="preserve">Projekt: </t>
    </r>
    <r>
      <rPr>
        <b/>
        <sz val="12"/>
        <rFont val="Bookman Old Style"/>
        <family val="1"/>
      </rPr>
      <t>Rozbudowa Oddziału Zakaźnego Szpitala Miejskiego w Starachowicach</t>
    </r>
  </si>
  <si>
    <r>
      <t xml:space="preserve">Działanie: </t>
    </r>
    <r>
      <rPr>
        <b/>
        <sz val="12"/>
        <rFont val="Bookman Old Style"/>
        <family val="1"/>
      </rPr>
      <t>5.3 Inwestycje w sferę dziedzictwa kulturowego, turystyki i sportu</t>
    </r>
  </si>
  <si>
    <r>
      <t xml:space="preserve">Projekt: </t>
    </r>
    <r>
      <rPr>
        <b/>
        <sz val="12"/>
        <rFont val="Bookman Old Style"/>
        <family val="1"/>
      </rPr>
      <t>Odbudowa zabytkowej linii kolei wąskotorowej Starachowice Wschodnie Wąskotorowe - Iłża na odcinku  Łaziska - Lubienia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</si>
</sst>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Bookman Old Style"/>
      <family val="1"/>
    </font>
    <font>
      <b/>
      <sz val="1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left"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11" xfId="0" applyFont="1" applyBorder="1" applyAlignment="1" quotePrefix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 quotePrefix="1">
      <alignment wrapText="1"/>
    </xf>
    <xf numFmtId="0" fontId="12" fillId="0" borderId="12" xfId="0" applyFont="1" applyBorder="1" applyAlignment="1">
      <alignment/>
    </xf>
    <xf numFmtId="0" fontId="12" fillId="0" borderId="12" xfId="0" applyFont="1" applyBorder="1" applyAlignment="1" quotePrefix="1">
      <alignment wrapText="1"/>
    </xf>
    <xf numFmtId="3" fontId="12" fillId="0" borderId="12" xfId="0" applyNumberFormat="1" applyFont="1" applyBorder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33" borderId="1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 quotePrefix="1">
      <alignment/>
    </xf>
    <xf numFmtId="0" fontId="12" fillId="0" borderId="12" xfId="0" applyFont="1" applyBorder="1" applyAlignment="1" quotePrefix="1">
      <alignment/>
    </xf>
    <xf numFmtId="0" fontId="12" fillId="0" borderId="0" xfId="0" applyFont="1" applyAlignment="1">
      <alignment horizont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0" fillId="0" borderId="19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 quotePrefix="1">
      <alignment/>
    </xf>
    <xf numFmtId="3" fontId="30" fillId="0" borderId="1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30" fillId="0" borderId="15" xfId="0" applyFont="1" applyBorder="1" applyAlignment="1" quotePrefix="1">
      <alignment wrapText="1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/>
    </xf>
    <xf numFmtId="3" fontId="30" fillId="0" borderId="12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3" fontId="30" fillId="0" borderId="20" xfId="0" applyNumberFormat="1" applyFont="1" applyBorder="1" applyAlignment="1">
      <alignment/>
    </xf>
    <xf numFmtId="0" fontId="30" fillId="0" borderId="11" xfId="0" applyFont="1" applyBorder="1" applyAlignment="1" quotePrefix="1">
      <alignment/>
    </xf>
    <xf numFmtId="0" fontId="30" fillId="0" borderId="11" xfId="0" applyFont="1" applyBorder="1" applyAlignment="1" quotePrefix="1">
      <alignment wrapText="1"/>
    </xf>
    <xf numFmtId="0" fontId="3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 quotePrefix="1">
      <alignment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 quotePrefix="1">
      <alignment wrapText="1"/>
    </xf>
    <xf numFmtId="3" fontId="11" fillId="0" borderId="12" xfId="0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9" fillId="0" borderId="21" xfId="0" applyFont="1" applyBorder="1" applyAlignment="1">
      <alignment/>
    </xf>
    <xf numFmtId="0" fontId="9" fillId="0" borderId="16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1" sqref="C1:F3"/>
    </sheetView>
  </sheetViews>
  <sheetFormatPr defaultColWidth="9.00390625" defaultRowHeight="12.75"/>
  <cols>
    <col min="1" max="1" width="5.875" style="2" customWidth="1"/>
    <col min="2" max="2" width="43.25390625" style="2" customWidth="1"/>
    <col min="3" max="3" width="14.75390625" style="2" customWidth="1"/>
    <col min="4" max="4" width="13.875" style="2" customWidth="1"/>
    <col min="5" max="5" width="14.125" style="2" customWidth="1"/>
    <col min="6" max="6" width="15.125" style="2" customWidth="1"/>
    <col min="7" max="16384" width="9.125" style="2" customWidth="1"/>
  </cols>
  <sheetData>
    <row r="1" spans="1:6" s="1" customFormat="1" ht="15">
      <c r="A1" s="14"/>
      <c r="B1" s="14"/>
      <c r="C1" s="57" t="s">
        <v>55</v>
      </c>
      <c r="D1" s="57"/>
      <c r="E1" s="57"/>
      <c r="F1" s="57"/>
    </row>
    <row r="2" spans="1:6" s="1" customFormat="1" ht="15">
      <c r="A2" s="14"/>
      <c r="B2" s="14"/>
      <c r="C2" s="57" t="s">
        <v>56</v>
      </c>
      <c r="D2" s="57"/>
      <c r="E2" s="57"/>
      <c r="F2" s="57"/>
    </row>
    <row r="3" spans="1:6" s="1" customFormat="1" ht="15">
      <c r="A3" s="14"/>
      <c r="B3" s="14"/>
      <c r="C3" s="57" t="s">
        <v>57</v>
      </c>
      <c r="D3" s="57"/>
      <c r="E3" s="57"/>
      <c r="F3" s="57"/>
    </row>
    <row r="4" spans="1:6" s="1" customFormat="1" ht="15">
      <c r="A4" s="14"/>
      <c r="B4" s="14"/>
      <c r="C4" s="48"/>
      <c r="D4" s="48"/>
      <c r="E4" s="48"/>
      <c r="F4" s="14"/>
    </row>
    <row r="5" spans="1:6" ht="15">
      <c r="A5" s="14"/>
      <c r="B5" s="14"/>
      <c r="C5" s="14"/>
      <c r="D5" s="14"/>
      <c r="E5" s="14"/>
      <c r="F5" s="14"/>
    </row>
    <row r="6" spans="1:6" ht="15">
      <c r="A6" s="14"/>
      <c r="B6" s="14"/>
      <c r="C6" s="14"/>
      <c r="D6" s="14"/>
      <c r="E6" s="14"/>
      <c r="F6" s="14"/>
    </row>
    <row r="7" spans="1:6" ht="35.25" customHeight="1">
      <c r="A7" s="55" t="s">
        <v>51</v>
      </c>
      <c r="B7" s="55"/>
      <c r="C7" s="55"/>
      <c r="D7" s="55"/>
      <c r="E7" s="55"/>
      <c r="F7" s="55"/>
    </row>
    <row r="8" spans="1:6" ht="25.5" customHeight="1">
      <c r="A8" s="13"/>
      <c r="B8" s="13"/>
      <c r="C8" s="13"/>
      <c r="D8" s="13"/>
      <c r="E8" s="13"/>
      <c r="F8" s="13"/>
    </row>
    <row r="9" spans="1:6" ht="15">
      <c r="A9" s="14"/>
      <c r="B9" s="14"/>
      <c r="C9" s="14"/>
      <c r="D9" s="14"/>
      <c r="E9" s="14"/>
      <c r="F9" s="15" t="s">
        <v>7</v>
      </c>
    </row>
    <row r="10" spans="1:6" ht="60" customHeight="1">
      <c r="A10" s="56" t="s">
        <v>8</v>
      </c>
      <c r="B10" s="56" t="s">
        <v>9</v>
      </c>
      <c r="C10" s="56" t="s">
        <v>37</v>
      </c>
      <c r="D10" s="56" t="s">
        <v>53</v>
      </c>
      <c r="E10" s="56"/>
      <c r="F10" s="56"/>
    </row>
    <row r="11" spans="1:6" ht="48.75" customHeight="1">
      <c r="A11" s="56"/>
      <c r="B11" s="56"/>
      <c r="C11" s="56"/>
      <c r="D11" s="49" t="s">
        <v>24</v>
      </c>
      <c r="E11" s="49" t="s">
        <v>38</v>
      </c>
      <c r="F11" s="49" t="s">
        <v>52</v>
      </c>
    </row>
    <row r="12" spans="1:6" ht="15">
      <c r="A12" s="50" t="s">
        <v>10</v>
      </c>
      <c r="B12" s="31" t="s">
        <v>11</v>
      </c>
      <c r="C12" s="5">
        <v>1209231</v>
      </c>
      <c r="D12" s="5">
        <v>306195</v>
      </c>
      <c r="E12" s="5"/>
      <c r="F12" s="5">
        <f>D12+E12</f>
        <v>306195</v>
      </c>
    </row>
    <row r="13" spans="1:6" ht="15">
      <c r="A13" s="31"/>
      <c r="B13" s="33" t="s">
        <v>12</v>
      </c>
      <c r="C13" s="5">
        <v>375344</v>
      </c>
      <c r="D13" s="5">
        <v>107574</v>
      </c>
      <c r="E13" s="5"/>
      <c r="F13" s="5">
        <f>D13+E13</f>
        <v>107574</v>
      </c>
    </row>
    <row r="14" spans="1:6" ht="15">
      <c r="A14" s="31"/>
      <c r="B14" s="33" t="s">
        <v>13</v>
      </c>
      <c r="C14" s="5"/>
      <c r="D14" s="5"/>
      <c r="E14" s="5"/>
      <c r="F14" s="5">
        <f>D14+E14</f>
        <v>0</v>
      </c>
    </row>
    <row r="15" spans="1:6" ht="15">
      <c r="A15" s="37"/>
      <c r="B15" s="51" t="s">
        <v>14</v>
      </c>
      <c r="C15" s="6">
        <v>833887</v>
      </c>
      <c r="D15" s="6">
        <v>198621</v>
      </c>
      <c r="E15" s="6"/>
      <c r="F15" s="6">
        <f>D15+E15</f>
        <v>198621</v>
      </c>
    </row>
    <row r="16" spans="1:6" ht="15">
      <c r="A16" s="50" t="s">
        <v>15</v>
      </c>
      <c r="B16" s="31" t="s">
        <v>16</v>
      </c>
      <c r="C16" s="5">
        <v>30057159</v>
      </c>
      <c r="D16" s="5">
        <v>19205995</v>
      </c>
      <c r="E16" s="5">
        <v>20237419</v>
      </c>
      <c r="F16" s="5">
        <f>SUM(D16:E16)</f>
        <v>39443414</v>
      </c>
    </row>
    <row r="17" spans="1:6" ht="15">
      <c r="A17" s="31"/>
      <c r="B17" s="33" t="s">
        <v>12</v>
      </c>
      <c r="C17" s="5">
        <v>8635264</v>
      </c>
      <c r="D17" s="5">
        <v>7656120</v>
      </c>
      <c r="E17" s="5">
        <v>8094968</v>
      </c>
      <c r="F17" s="5">
        <f>SUM(D17:E17)</f>
        <v>15751088</v>
      </c>
    </row>
    <row r="18" spans="1:6" ht="15">
      <c r="A18" s="31"/>
      <c r="B18" s="33" t="s">
        <v>13</v>
      </c>
      <c r="C18" s="5">
        <v>1594075</v>
      </c>
      <c r="D18" s="5"/>
      <c r="E18" s="5"/>
      <c r="F18" s="5"/>
    </row>
    <row r="19" spans="1:6" ht="15">
      <c r="A19" s="37"/>
      <c r="B19" s="51" t="s">
        <v>14</v>
      </c>
      <c r="C19" s="6">
        <v>19827820</v>
      </c>
      <c r="D19" s="6">
        <v>11549875</v>
      </c>
      <c r="E19" s="6">
        <v>12142451</v>
      </c>
      <c r="F19" s="6">
        <f>SUM(D19:E19)</f>
        <v>23692326</v>
      </c>
    </row>
    <row r="20" spans="1:6" s="3" customFormat="1" ht="15">
      <c r="A20" s="52"/>
      <c r="B20" s="39" t="s">
        <v>17</v>
      </c>
      <c r="C20" s="41">
        <f>C12+C16</f>
        <v>31266390</v>
      </c>
      <c r="D20" s="41">
        <f>D12+D16</f>
        <v>19512190</v>
      </c>
      <c r="E20" s="41">
        <f>E12+E16</f>
        <v>20237419</v>
      </c>
      <c r="F20" s="41">
        <f>F12+F16</f>
        <v>39749609</v>
      </c>
    </row>
    <row r="21" spans="1:6" s="3" customFormat="1" ht="15">
      <c r="A21" s="39"/>
      <c r="B21" s="53" t="s">
        <v>12</v>
      </c>
      <c r="C21" s="41">
        <f>C13+C17</f>
        <v>9010608</v>
      </c>
      <c r="D21" s="41">
        <f>D13+D17</f>
        <v>7763694</v>
      </c>
      <c r="E21" s="41">
        <f>E13+E17</f>
        <v>8094968</v>
      </c>
      <c r="F21" s="41">
        <f>SUM(D21:E21)</f>
        <v>15858662</v>
      </c>
    </row>
    <row r="22" spans="1:6" s="3" customFormat="1" ht="15">
      <c r="A22" s="39"/>
      <c r="B22" s="53" t="s">
        <v>13</v>
      </c>
      <c r="C22" s="41">
        <f aca="true" t="shared" si="0" ref="C22:E23">SUM(C14+C18)</f>
        <v>1594075</v>
      </c>
      <c r="D22" s="41">
        <f t="shared" si="0"/>
        <v>0</v>
      </c>
      <c r="E22" s="41">
        <f t="shared" si="0"/>
        <v>0</v>
      </c>
      <c r="F22" s="41">
        <f>SUM(D22:E22)</f>
        <v>0</v>
      </c>
    </row>
    <row r="23" spans="1:6" s="3" customFormat="1" ht="15">
      <c r="A23" s="43"/>
      <c r="B23" s="54" t="s">
        <v>14</v>
      </c>
      <c r="C23" s="45">
        <f t="shared" si="0"/>
        <v>20661707</v>
      </c>
      <c r="D23" s="45">
        <f t="shared" si="0"/>
        <v>11748496</v>
      </c>
      <c r="E23" s="45">
        <f t="shared" si="0"/>
        <v>12142451</v>
      </c>
      <c r="F23" s="45">
        <f>SUM(D23:E23)</f>
        <v>23890947</v>
      </c>
    </row>
  </sheetData>
  <sheetProtection/>
  <mergeCells count="8">
    <mergeCell ref="A7:F7"/>
    <mergeCell ref="A10:A11"/>
    <mergeCell ref="B10:B11"/>
    <mergeCell ref="C10:C11"/>
    <mergeCell ref="D10:F10"/>
    <mergeCell ref="C1:F1"/>
    <mergeCell ref="C2:F2"/>
    <mergeCell ref="C3:F3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5" zoomScaleNormal="85" zoomScalePageLayoutView="0" workbookViewId="0" topLeftCell="A1">
      <selection activeCell="D9" sqref="D9:D10"/>
    </sheetView>
  </sheetViews>
  <sheetFormatPr defaultColWidth="9.00390625" defaultRowHeight="12.75"/>
  <cols>
    <col min="1" max="1" width="4.625" style="2" customWidth="1"/>
    <col min="2" max="2" width="43.00390625" style="2" customWidth="1"/>
    <col min="3" max="3" width="11.75390625" style="2" customWidth="1"/>
    <col min="4" max="4" width="11.875" style="2" customWidth="1"/>
    <col min="5" max="6" width="9.125" style="2" customWidth="1"/>
    <col min="7" max="7" width="29.875" style="2" customWidth="1"/>
    <col min="8" max="8" width="12.00390625" style="2" customWidth="1"/>
    <col min="9" max="9" width="13.375" style="2" customWidth="1"/>
    <col min="10" max="10" width="13.625" style="2" customWidth="1"/>
    <col min="11" max="11" width="10.875" style="2" customWidth="1"/>
    <col min="12" max="16384" width="9.125" style="2" customWidth="1"/>
  </cols>
  <sheetData>
    <row r="1" spans="7:13" s="1" customFormat="1" ht="15.75">
      <c r="G1" s="73" t="s">
        <v>59</v>
      </c>
      <c r="H1" s="73"/>
      <c r="I1" s="73"/>
      <c r="J1" s="73"/>
      <c r="K1" s="73"/>
      <c r="L1" s="73"/>
      <c r="M1" s="73"/>
    </row>
    <row r="2" spans="8:13" s="1" customFormat="1" ht="15.75">
      <c r="H2" s="73" t="s">
        <v>56</v>
      </c>
      <c r="I2" s="73"/>
      <c r="J2" s="73"/>
      <c r="K2" s="73"/>
      <c r="L2" s="73"/>
      <c r="M2" s="73"/>
    </row>
    <row r="3" spans="8:13" s="1" customFormat="1" ht="15.75">
      <c r="H3" s="73" t="s">
        <v>57</v>
      </c>
      <c r="I3" s="73"/>
      <c r="J3" s="73"/>
      <c r="K3" s="73"/>
      <c r="L3" s="73"/>
      <c r="M3" s="73"/>
    </row>
    <row r="4" spans="8:13" s="1" customFormat="1" ht="15.75">
      <c r="H4" s="12"/>
      <c r="I4" s="12"/>
      <c r="J4" s="12"/>
      <c r="K4" s="12"/>
      <c r="L4" s="12"/>
      <c r="M4" s="12"/>
    </row>
    <row r="6" spans="1:13" s="3" customFormat="1" ht="15">
      <c r="A6" s="55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 t="s">
        <v>7</v>
      </c>
    </row>
    <row r="9" spans="1:13" ht="48" customHeight="1">
      <c r="A9" s="69" t="s">
        <v>8</v>
      </c>
      <c r="B9" s="69" t="s">
        <v>18</v>
      </c>
      <c r="C9" s="69" t="s">
        <v>19</v>
      </c>
      <c r="D9" s="58" t="s">
        <v>6</v>
      </c>
      <c r="E9" s="69" t="s">
        <v>1</v>
      </c>
      <c r="F9" s="58" t="s">
        <v>2</v>
      </c>
      <c r="G9" s="69" t="s">
        <v>20</v>
      </c>
      <c r="H9" s="69"/>
      <c r="I9" s="58" t="s">
        <v>36</v>
      </c>
      <c r="J9" s="69" t="s">
        <v>37</v>
      </c>
      <c r="K9" s="69" t="s">
        <v>40</v>
      </c>
      <c r="L9" s="69"/>
      <c r="M9" s="69"/>
    </row>
    <row r="10" spans="1:13" ht="30">
      <c r="A10" s="58"/>
      <c r="B10" s="58"/>
      <c r="C10" s="58"/>
      <c r="D10" s="59"/>
      <c r="E10" s="69"/>
      <c r="F10" s="59"/>
      <c r="G10" s="46" t="s">
        <v>21</v>
      </c>
      <c r="H10" s="47" t="s">
        <v>22</v>
      </c>
      <c r="I10" s="59"/>
      <c r="J10" s="58"/>
      <c r="K10" s="47" t="s">
        <v>24</v>
      </c>
      <c r="L10" s="47" t="s">
        <v>38</v>
      </c>
      <c r="M10" s="47" t="s">
        <v>39</v>
      </c>
    </row>
    <row r="11" spans="1:13" ht="45">
      <c r="A11" s="16" t="s">
        <v>3</v>
      </c>
      <c r="B11" s="17" t="s">
        <v>60</v>
      </c>
      <c r="C11" s="60">
        <v>2010</v>
      </c>
      <c r="D11" s="60" t="s">
        <v>45</v>
      </c>
      <c r="E11" s="66">
        <v>750</v>
      </c>
      <c r="F11" s="63">
        <v>75075</v>
      </c>
      <c r="G11" s="18" t="s">
        <v>23</v>
      </c>
      <c r="H11" s="19">
        <v>1242860</v>
      </c>
      <c r="I11" s="20">
        <v>10000</v>
      </c>
      <c r="J11" s="21">
        <v>961620</v>
      </c>
      <c r="K11" s="21">
        <v>271240</v>
      </c>
      <c r="L11" s="21"/>
      <c r="M11" s="19"/>
    </row>
    <row r="12" spans="1:13" ht="57" customHeight="1">
      <c r="A12" s="22"/>
      <c r="B12" s="17" t="s">
        <v>61</v>
      </c>
      <c r="C12" s="61"/>
      <c r="D12" s="61"/>
      <c r="E12" s="67"/>
      <c r="F12" s="64"/>
      <c r="G12" s="23" t="s">
        <v>12</v>
      </c>
      <c r="H12" s="24">
        <v>492918</v>
      </c>
      <c r="I12" s="20">
        <v>10000</v>
      </c>
      <c r="J12" s="25">
        <v>375344</v>
      </c>
      <c r="K12" s="25">
        <v>107574</v>
      </c>
      <c r="L12" s="25"/>
      <c r="M12" s="24"/>
    </row>
    <row r="13" spans="1:13" ht="30">
      <c r="A13" s="22"/>
      <c r="B13" s="17" t="s">
        <v>62</v>
      </c>
      <c r="C13" s="61"/>
      <c r="D13" s="61"/>
      <c r="E13" s="67"/>
      <c r="F13" s="64"/>
      <c r="G13" s="23" t="s">
        <v>13</v>
      </c>
      <c r="H13" s="24"/>
      <c r="I13" s="20"/>
      <c r="J13" s="25"/>
      <c r="K13" s="25"/>
      <c r="L13" s="25"/>
      <c r="M13" s="24"/>
    </row>
    <row r="14" spans="1:13" ht="31.5" customHeight="1">
      <c r="A14" s="22"/>
      <c r="B14" s="17" t="s">
        <v>63</v>
      </c>
      <c r="C14" s="61"/>
      <c r="D14" s="61"/>
      <c r="E14" s="67"/>
      <c r="F14" s="64"/>
      <c r="G14" s="26" t="s">
        <v>14</v>
      </c>
      <c r="H14" s="24">
        <v>749942</v>
      </c>
      <c r="I14" s="20"/>
      <c r="J14" s="25">
        <v>586276</v>
      </c>
      <c r="K14" s="25">
        <v>163666</v>
      </c>
      <c r="L14" s="25"/>
      <c r="M14" s="24"/>
    </row>
    <row r="15" spans="1:13" ht="6" customHeight="1">
      <c r="A15" s="27"/>
      <c r="B15" s="28"/>
      <c r="C15" s="62"/>
      <c r="D15" s="62"/>
      <c r="E15" s="68"/>
      <c r="F15" s="65"/>
      <c r="G15" s="29"/>
      <c r="H15" s="27"/>
      <c r="I15" s="30"/>
      <c r="J15" s="29"/>
      <c r="K15" s="29"/>
      <c r="L15" s="29"/>
      <c r="M15" s="27"/>
    </row>
    <row r="16" spans="1:13" ht="30">
      <c r="A16" s="31" t="s">
        <v>4</v>
      </c>
      <c r="B16" s="32" t="s">
        <v>64</v>
      </c>
      <c r="C16" s="66" t="s">
        <v>32</v>
      </c>
      <c r="D16" s="66" t="s">
        <v>33</v>
      </c>
      <c r="E16" s="72">
        <v>853</v>
      </c>
      <c r="F16" s="72">
        <v>85395</v>
      </c>
      <c r="G16" s="31" t="s">
        <v>23</v>
      </c>
      <c r="H16" s="5">
        <v>673751</v>
      </c>
      <c r="I16" s="4">
        <v>537524</v>
      </c>
      <c r="J16" s="5">
        <v>136227</v>
      </c>
      <c r="K16" s="5"/>
      <c r="L16" s="5"/>
      <c r="M16" s="5"/>
    </row>
    <row r="17" spans="1:13" ht="30">
      <c r="A17" s="31"/>
      <c r="B17" s="32" t="s">
        <v>65</v>
      </c>
      <c r="C17" s="70"/>
      <c r="D17" s="67"/>
      <c r="E17" s="70"/>
      <c r="F17" s="70"/>
      <c r="G17" s="33" t="s">
        <v>12</v>
      </c>
      <c r="H17" s="5"/>
      <c r="I17" s="5"/>
      <c r="J17" s="5"/>
      <c r="K17" s="5"/>
      <c r="L17" s="5"/>
      <c r="M17" s="5"/>
    </row>
    <row r="18" spans="1:13" ht="47.25" customHeight="1">
      <c r="A18" s="31"/>
      <c r="B18" s="32" t="s">
        <v>66</v>
      </c>
      <c r="C18" s="70"/>
      <c r="D18" s="67"/>
      <c r="E18" s="70"/>
      <c r="F18" s="70"/>
      <c r="G18" s="33" t="s">
        <v>13</v>
      </c>
      <c r="H18" s="5"/>
      <c r="I18" s="5"/>
      <c r="J18" s="5"/>
      <c r="K18" s="5"/>
      <c r="L18" s="5"/>
      <c r="M18" s="5"/>
    </row>
    <row r="19" spans="1:13" ht="30">
      <c r="A19" s="31"/>
      <c r="B19" s="32" t="s">
        <v>67</v>
      </c>
      <c r="C19" s="70"/>
      <c r="D19" s="67"/>
      <c r="E19" s="70"/>
      <c r="F19" s="70"/>
      <c r="G19" s="34" t="s">
        <v>14</v>
      </c>
      <c r="H19" s="5">
        <v>673751</v>
      </c>
      <c r="I19" s="5">
        <v>537524</v>
      </c>
      <c r="J19" s="5">
        <v>136227</v>
      </c>
      <c r="K19" s="5"/>
      <c r="L19" s="5"/>
      <c r="M19" s="5"/>
    </row>
    <row r="20" spans="1:13" ht="3.75" customHeight="1">
      <c r="A20" s="31"/>
      <c r="B20" s="32"/>
      <c r="C20" s="71"/>
      <c r="D20" s="68"/>
      <c r="E20" s="71"/>
      <c r="F20" s="71"/>
      <c r="G20" s="31"/>
      <c r="H20" s="5"/>
      <c r="I20" s="5"/>
      <c r="J20" s="5"/>
      <c r="K20" s="5"/>
      <c r="L20" s="5"/>
      <c r="M20" s="5"/>
    </row>
    <row r="21" spans="1:13" ht="30">
      <c r="A21" s="35" t="s">
        <v>5</v>
      </c>
      <c r="B21" s="36" t="s">
        <v>68</v>
      </c>
      <c r="C21" s="66" t="s">
        <v>46</v>
      </c>
      <c r="D21" s="66" t="s">
        <v>33</v>
      </c>
      <c r="E21" s="72">
        <v>853</v>
      </c>
      <c r="F21" s="72">
        <v>85395</v>
      </c>
      <c r="G21" s="35" t="s">
        <v>23</v>
      </c>
      <c r="H21" s="4">
        <v>221052</v>
      </c>
      <c r="I21" s="4">
        <v>74713</v>
      </c>
      <c r="J21" s="4">
        <v>111384</v>
      </c>
      <c r="K21" s="4">
        <v>34955</v>
      </c>
      <c r="L21" s="4"/>
      <c r="M21" s="4"/>
    </row>
    <row r="22" spans="1:13" ht="33.75" customHeight="1">
      <c r="A22" s="31"/>
      <c r="B22" s="32" t="s">
        <v>69</v>
      </c>
      <c r="C22" s="70"/>
      <c r="D22" s="67"/>
      <c r="E22" s="70"/>
      <c r="F22" s="70"/>
      <c r="G22" s="33" t="s">
        <v>12</v>
      </c>
      <c r="H22" s="5"/>
      <c r="I22" s="5"/>
      <c r="J22" s="5"/>
      <c r="K22" s="5"/>
      <c r="L22" s="5"/>
      <c r="M22" s="5"/>
    </row>
    <row r="23" spans="1:13" ht="47.25" customHeight="1">
      <c r="A23" s="31"/>
      <c r="B23" s="32" t="s">
        <v>70</v>
      </c>
      <c r="C23" s="70"/>
      <c r="D23" s="67"/>
      <c r="E23" s="70"/>
      <c r="F23" s="70"/>
      <c r="G23" s="33" t="s">
        <v>13</v>
      </c>
      <c r="H23" s="5"/>
      <c r="I23" s="5"/>
      <c r="J23" s="5"/>
      <c r="K23" s="5"/>
      <c r="L23" s="5"/>
      <c r="M23" s="5"/>
    </row>
    <row r="24" spans="1:13" ht="30">
      <c r="A24" s="31"/>
      <c r="B24" s="32" t="s">
        <v>71</v>
      </c>
      <c r="C24" s="70"/>
      <c r="D24" s="67"/>
      <c r="E24" s="70"/>
      <c r="F24" s="70"/>
      <c r="G24" s="34" t="s">
        <v>14</v>
      </c>
      <c r="H24" s="5">
        <v>221052</v>
      </c>
      <c r="I24" s="5">
        <v>74713</v>
      </c>
      <c r="J24" s="5">
        <v>111384</v>
      </c>
      <c r="K24" s="5">
        <v>34955</v>
      </c>
      <c r="L24" s="5"/>
      <c r="M24" s="5"/>
    </row>
    <row r="25" spans="1:13" ht="5.25" customHeight="1">
      <c r="A25" s="37"/>
      <c r="B25" s="38"/>
      <c r="C25" s="71"/>
      <c r="D25" s="68"/>
      <c r="E25" s="71"/>
      <c r="F25" s="71"/>
      <c r="G25" s="37"/>
      <c r="H25" s="6"/>
      <c r="I25" s="6"/>
      <c r="J25" s="6"/>
      <c r="K25" s="6"/>
      <c r="L25" s="6"/>
      <c r="M25" s="6"/>
    </row>
    <row r="26" spans="1:13" s="3" customFormat="1" ht="15">
      <c r="A26" s="39"/>
      <c r="B26" s="4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3" customFormat="1" ht="15">
      <c r="A27" s="39"/>
      <c r="B27" s="40" t="s">
        <v>11</v>
      </c>
      <c r="C27" s="39"/>
      <c r="D27" s="39"/>
      <c r="E27" s="39"/>
      <c r="F27" s="39"/>
      <c r="G27" s="39"/>
      <c r="H27" s="41">
        <f aca="true" t="shared" si="0" ref="H27:M27">SUM(H11+H16+H21)</f>
        <v>2137663</v>
      </c>
      <c r="I27" s="41">
        <f t="shared" si="0"/>
        <v>622237</v>
      </c>
      <c r="J27" s="41">
        <f t="shared" si="0"/>
        <v>1209231</v>
      </c>
      <c r="K27" s="41">
        <f t="shared" si="0"/>
        <v>306195</v>
      </c>
      <c r="L27" s="41">
        <f t="shared" si="0"/>
        <v>0</v>
      </c>
      <c r="M27" s="41">
        <f t="shared" si="0"/>
        <v>0</v>
      </c>
    </row>
    <row r="28" spans="1:13" s="3" customFormat="1" ht="15">
      <c r="A28" s="39"/>
      <c r="B28" s="42" t="s">
        <v>12</v>
      </c>
      <c r="C28" s="39"/>
      <c r="D28" s="39"/>
      <c r="E28" s="39"/>
      <c r="F28" s="39"/>
      <c r="G28" s="39"/>
      <c r="H28" s="41">
        <f aca="true" t="shared" si="1" ref="H28:M29">H12+H17+H22</f>
        <v>492918</v>
      </c>
      <c r="I28" s="41">
        <f t="shared" si="1"/>
        <v>10000</v>
      </c>
      <c r="J28" s="41">
        <f t="shared" si="1"/>
        <v>375344</v>
      </c>
      <c r="K28" s="41">
        <f t="shared" si="1"/>
        <v>107574</v>
      </c>
      <c r="L28" s="41">
        <f t="shared" si="1"/>
        <v>0</v>
      </c>
      <c r="M28" s="41">
        <f t="shared" si="1"/>
        <v>0</v>
      </c>
    </row>
    <row r="29" spans="1:13" s="3" customFormat="1" ht="15">
      <c r="A29" s="39"/>
      <c r="B29" s="42" t="s">
        <v>13</v>
      </c>
      <c r="C29" s="39"/>
      <c r="D29" s="39"/>
      <c r="E29" s="39"/>
      <c r="F29" s="39"/>
      <c r="G29" s="39"/>
      <c r="H29" s="41">
        <f t="shared" si="1"/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</row>
    <row r="30" spans="1:13" s="3" customFormat="1" ht="30">
      <c r="A30" s="43"/>
      <c r="B30" s="44" t="s">
        <v>14</v>
      </c>
      <c r="C30" s="43"/>
      <c r="D30" s="43"/>
      <c r="E30" s="43"/>
      <c r="F30" s="43"/>
      <c r="G30" s="43"/>
      <c r="H30" s="45">
        <f aca="true" t="shared" si="2" ref="H30:M30">SUM(H14+H19+H24)</f>
        <v>1644745</v>
      </c>
      <c r="I30" s="45">
        <f t="shared" si="2"/>
        <v>612237</v>
      </c>
      <c r="J30" s="45">
        <f t="shared" si="2"/>
        <v>833887</v>
      </c>
      <c r="K30" s="45">
        <f t="shared" si="2"/>
        <v>198621</v>
      </c>
      <c r="L30" s="45">
        <f t="shared" si="2"/>
        <v>0</v>
      </c>
      <c r="M30" s="45">
        <f t="shared" si="2"/>
        <v>0</v>
      </c>
    </row>
  </sheetData>
  <sheetProtection/>
  <mergeCells count="26">
    <mergeCell ref="H2:M2"/>
    <mergeCell ref="H3:M3"/>
    <mergeCell ref="G1:M1"/>
    <mergeCell ref="C16:C20"/>
    <mergeCell ref="D16:D20"/>
    <mergeCell ref="E16:E20"/>
    <mergeCell ref="F16:F20"/>
    <mergeCell ref="J9:J10"/>
    <mergeCell ref="F9:F10"/>
    <mergeCell ref="G9:H9"/>
    <mergeCell ref="C21:C25"/>
    <mergeCell ref="D21:D25"/>
    <mergeCell ref="E21:E25"/>
    <mergeCell ref="F21:F25"/>
    <mergeCell ref="A6:M6"/>
    <mergeCell ref="A9:A10"/>
    <mergeCell ref="B9:B10"/>
    <mergeCell ref="C9:C10"/>
    <mergeCell ref="D9:D10"/>
    <mergeCell ref="E9:E10"/>
    <mergeCell ref="I9:I10"/>
    <mergeCell ref="D11:D15"/>
    <mergeCell ref="F11:F15"/>
    <mergeCell ref="C11:C15"/>
    <mergeCell ref="E11:E15"/>
    <mergeCell ref="K9:M9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zoomScalePageLayoutView="0" workbookViewId="0" topLeftCell="A31">
      <selection activeCell="A39" sqref="A39:IV39"/>
    </sheetView>
  </sheetViews>
  <sheetFormatPr defaultColWidth="9.00390625" defaultRowHeight="12.75"/>
  <cols>
    <col min="1" max="1" width="4.625" style="7" customWidth="1"/>
    <col min="2" max="2" width="85.625" style="7" customWidth="1"/>
    <col min="3" max="3" width="12.25390625" style="7" customWidth="1"/>
    <col min="4" max="4" width="18.00390625" style="7" customWidth="1"/>
    <col min="5" max="6" width="9.125" style="7" customWidth="1"/>
    <col min="7" max="7" width="36.875" style="7" customWidth="1"/>
    <col min="8" max="8" width="16.00390625" style="7" customWidth="1"/>
    <col min="9" max="10" width="15.25390625" style="7" customWidth="1"/>
    <col min="11" max="11" width="15.75390625" style="7" customWidth="1"/>
    <col min="12" max="12" width="17.625" style="7" customWidth="1"/>
    <col min="13" max="13" width="13.00390625" style="7" customWidth="1"/>
    <col min="14" max="16384" width="9.125" style="7" customWidth="1"/>
  </cols>
  <sheetData>
    <row r="1" spans="7:13" ht="23.25">
      <c r="G1" s="114" t="s">
        <v>58</v>
      </c>
      <c r="H1" s="114"/>
      <c r="I1" s="114"/>
      <c r="J1" s="114"/>
      <c r="K1" s="114"/>
      <c r="L1" s="114"/>
      <c r="M1" s="114"/>
    </row>
    <row r="2" spans="9:13" ht="23.25">
      <c r="I2" s="114" t="s">
        <v>56</v>
      </c>
      <c r="J2" s="114"/>
      <c r="K2" s="114"/>
      <c r="L2" s="114"/>
      <c r="M2" s="114"/>
    </row>
    <row r="3" spans="9:13" ht="23.25">
      <c r="I3" s="114" t="s">
        <v>57</v>
      </c>
      <c r="J3" s="114"/>
      <c r="K3" s="114"/>
      <c r="L3" s="114"/>
      <c r="M3" s="114"/>
    </row>
    <row r="5" spans="1:13" s="8" customFormat="1" ht="15.75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12.75">
      <c r="M7" s="10" t="s">
        <v>7</v>
      </c>
    </row>
    <row r="8" spans="1:13" ht="48" customHeight="1">
      <c r="A8" s="74" t="s">
        <v>8</v>
      </c>
      <c r="B8" s="74" t="s">
        <v>18</v>
      </c>
      <c r="C8" s="74" t="s">
        <v>19</v>
      </c>
      <c r="D8" s="76" t="s">
        <v>6</v>
      </c>
      <c r="E8" s="74" t="s">
        <v>1</v>
      </c>
      <c r="F8" s="76" t="s">
        <v>2</v>
      </c>
      <c r="G8" s="74" t="s">
        <v>20</v>
      </c>
      <c r="H8" s="74"/>
      <c r="I8" s="76" t="s">
        <v>36</v>
      </c>
      <c r="J8" s="74" t="s">
        <v>37</v>
      </c>
      <c r="K8" s="74" t="s">
        <v>40</v>
      </c>
      <c r="L8" s="74"/>
      <c r="M8" s="74"/>
    </row>
    <row r="9" spans="1:13" ht="19.5" customHeight="1">
      <c r="A9" s="74"/>
      <c r="B9" s="74"/>
      <c r="C9" s="74"/>
      <c r="D9" s="77"/>
      <c r="E9" s="74"/>
      <c r="F9" s="77"/>
      <c r="G9" s="11" t="s">
        <v>21</v>
      </c>
      <c r="H9" s="11" t="s">
        <v>22</v>
      </c>
      <c r="I9" s="78"/>
      <c r="J9" s="76"/>
      <c r="K9" s="11" t="s">
        <v>24</v>
      </c>
      <c r="L9" s="11" t="s">
        <v>38</v>
      </c>
      <c r="M9" s="11" t="s">
        <v>39</v>
      </c>
    </row>
    <row r="10" spans="1:13" ht="41.25" customHeight="1">
      <c r="A10" s="79" t="s">
        <v>3</v>
      </c>
      <c r="B10" s="80" t="s">
        <v>72</v>
      </c>
      <c r="C10" s="81" t="s">
        <v>30</v>
      </c>
      <c r="D10" s="81" t="s">
        <v>28</v>
      </c>
      <c r="E10" s="81">
        <v>600</v>
      </c>
      <c r="F10" s="82">
        <v>60014</v>
      </c>
      <c r="G10" s="83" t="s">
        <v>23</v>
      </c>
      <c r="H10" s="84">
        <v>12217842</v>
      </c>
      <c r="I10" s="85">
        <v>1803267</v>
      </c>
      <c r="J10" s="84">
        <v>3784173</v>
      </c>
      <c r="K10" s="85">
        <v>2751208</v>
      </c>
      <c r="L10" s="84">
        <v>3879194</v>
      </c>
      <c r="M10" s="86"/>
    </row>
    <row r="11" spans="1:13" ht="19.5" customHeight="1">
      <c r="A11" s="87"/>
      <c r="B11" s="88" t="s">
        <v>73</v>
      </c>
      <c r="C11" s="89"/>
      <c r="D11" s="89"/>
      <c r="E11" s="89"/>
      <c r="F11" s="90"/>
      <c r="G11" s="91" t="s">
        <v>12</v>
      </c>
      <c r="H11" s="92">
        <v>4887137</v>
      </c>
      <c r="I11" s="93">
        <v>721307</v>
      </c>
      <c r="J11" s="92">
        <v>1513669</v>
      </c>
      <c r="K11" s="93">
        <v>1100483</v>
      </c>
      <c r="L11" s="92">
        <v>1551678</v>
      </c>
      <c r="M11" s="94"/>
    </row>
    <row r="12" spans="1:13" ht="19.5" customHeight="1">
      <c r="A12" s="87"/>
      <c r="B12" s="88" t="s">
        <v>74</v>
      </c>
      <c r="C12" s="89"/>
      <c r="D12" s="89"/>
      <c r="E12" s="89"/>
      <c r="F12" s="90"/>
      <c r="G12" s="91" t="s">
        <v>13</v>
      </c>
      <c r="H12" s="92"/>
      <c r="I12" s="93"/>
      <c r="J12" s="92"/>
      <c r="K12" s="93"/>
      <c r="L12" s="92"/>
      <c r="M12" s="94"/>
    </row>
    <row r="13" spans="1:13" ht="33.75" customHeight="1">
      <c r="A13" s="87"/>
      <c r="B13" s="88" t="s">
        <v>75</v>
      </c>
      <c r="C13" s="89"/>
      <c r="D13" s="89"/>
      <c r="E13" s="89"/>
      <c r="F13" s="90"/>
      <c r="G13" s="95" t="s">
        <v>14</v>
      </c>
      <c r="H13" s="92">
        <v>7330705</v>
      </c>
      <c r="I13" s="93">
        <v>1081960</v>
      </c>
      <c r="J13" s="92">
        <v>2270504</v>
      </c>
      <c r="K13" s="93">
        <v>1650725</v>
      </c>
      <c r="L13" s="92">
        <v>2327516</v>
      </c>
      <c r="M13" s="94"/>
    </row>
    <row r="14" spans="1:13" ht="17.25" customHeight="1">
      <c r="A14" s="96"/>
      <c r="B14" s="97"/>
      <c r="C14" s="98"/>
      <c r="D14" s="98"/>
      <c r="E14" s="98"/>
      <c r="F14" s="99"/>
      <c r="G14" s="100"/>
      <c r="H14" s="101"/>
      <c r="I14" s="102"/>
      <c r="J14" s="101"/>
      <c r="K14" s="102"/>
      <c r="L14" s="101"/>
      <c r="M14" s="103"/>
    </row>
    <row r="15" spans="1:13" ht="30" customHeight="1">
      <c r="A15" s="87" t="s">
        <v>4</v>
      </c>
      <c r="B15" s="80" t="s">
        <v>72</v>
      </c>
      <c r="C15" s="81" t="s">
        <v>31</v>
      </c>
      <c r="D15" s="81" t="s">
        <v>28</v>
      </c>
      <c r="E15" s="81">
        <v>600</v>
      </c>
      <c r="F15" s="81">
        <v>60014</v>
      </c>
      <c r="G15" s="87" t="s">
        <v>23</v>
      </c>
      <c r="H15" s="92">
        <v>8137940</v>
      </c>
      <c r="I15" s="92">
        <v>1057929</v>
      </c>
      <c r="J15" s="92">
        <v>1757525</v>
      </c>
      <c r="K15" s="92">
        <v>5322486</v>
      </c>
      <c r="L15" s="92"/>
      <c r="M15" s="92"/>
    </row>
    <row r="16" spans="1:13" ht="19.5" customHeight="1">
      <c r="A16" s="87"/>
      <c r="B16" s="88" t="s">
        <v>73</v>
      </c>
      <c r="C16" s="89"/>
      <c r="D16" s="89"/>
      <c r="E16" s="89"/>
      <c r="F16" s="89"/>
      <c r="G16" s="104" t="s">
        <v>12</v>
      </c>
      <c r="H16" s="92">
        <v>3255176</v>
      </c>
      <c r="I16" s="92">
        <v>423172</v>
      </c>
      <c r="J16" s="92">
        <v>703010</v>
      </c>
      <c r="K16" s="92">
        <v>2128994</v>
      </c>
      <c r="L16" s="92"/>
      <c r="M16" s="92"/>
    </row>
    <row r="17" spans="1:13" ht="31.5" customHeight="1">
      <c r="A17" s="87"/>
      <c r="B17" s="88" t="s">
        <v>76</v>
      </c>
      <c r="C17" s="89"/>
      <c r="D17" s="89"/>
      <c r="E17" s="89"/>
      <c r="F17" s="89"/>
      <c r="G17" s="104" t="s">
        <v>13</v>
      </c>
      <c r="H17" s="92"/>
      <c r="I17" s="92"/>
      <c r="J17" s="92"/>
      <c r="K17" s="92"/>
      <c r="L17" s="92"/>
      <c r="M17" s="92"/>
    </row>
    <row r="18" spans="1:13" ht="49.5" customHeight="1">
      <c r="A18" s="87"/>
      <c r="B18" s="88" t="s">
        <v>77</v>
      </c>
      <c r="C18" s="89"/>
      <c r="D18" s="89"/>
      <c r="E18" s="89"/>
      <c r="F18" s="89"/>
      <c r="G18" s="105" t="s">
        <v>14</v>
      </c>
      <c r="H18" s="92">
        <v>4882764</v>
      </c>
      <c r="I18" s="92">
        <v>634757</v>
      </c>
      <c r="J18" s="92">
        <v>1054515</v>
      </c>
      <c r="K18" s="92">
        <v>3193492</v>
      </c>
      <c r="L18" s="92"/>
      <c r="M18" s="92"/>
    </row>
    <row r="19" spans="1:13" ht="15" customHeight="1">
      <c r="A19" s="96"/>
      <c r="B19" s="88"/>
      <c r="C19" s="106"/>
      <c r="D19" s="106"/>
      <c r="E19" s="106"/>
      <c r="F19" s="106"/>
      <c r="G19" s="96"/>
      <c r="H19" s="101"/>
      <c r="I19" s="101"/>
      <c r="J19" s="101"/>
      <c r="K19" s="101"/>
      <c r="L19" s="101"/>
      <c r="M19" s="101"/>
    </row>
    <row r="20" spans="1:13" ht="31.5">
      <c r="A20" s="87" t="s">
        <v>5</v>
      </c>
      <c r="B20" s="80" t="s">
        <v>72</v>
      </c>
      <c r="C20" s="89" t="s">
        <v>30</v>
      </c>
      <c r="D20" s="89" t="s">
        <v>28</v>
      </c>
      <c r="E20" s="89">
        <v>600</v>
      </c>
      <c r="F20" s="89">
        <v>60014</v>
      </c>
      <c r="G20" s="79" t="s">
        <v>23</v>
      </c>
      <c r="H20" s="92">
        <v>11120010</v>
      </c>
      <c r="I20" s="92">
        <v>752018</v>
      </c>
      <c r="J20" s="92">
        <v>4356115</v>
      </c>
      <c r="K20" s="92">
        <v>4217112</v>
      </c>
      <c r="L20" s="92">
        <v>1794765</v>
      </c>
      <c r="M20" s="92"/>
    </row>
    <row r="21" spans="1:13" ht="19.5" customHeight="1">
      <c r="A21" s="87"/>
      <c r="B21" s="88" t="s">
        <v>78</v>
      </c>
      <c r="C21" s="89"/>
      <c r="D21" s="89"/>
      <c r="E21" s="89"/>
      <c r="F21" s="89"/>
      <c r="G21" s="104" t="s">
        <v>12</v>
      </c>
      <c r="H21" s="92">
        <v>4448004</v>
      </c>
      <c r="I21" s="92">
        <v>300807</v>
      </c>
      <c r="J21" s="92">
        <v>1742446</v>
      </c>
      <c r="K21" s="92">
        <v>1686845</v>
      </c>
      <c r="L21" s="92">
        <v>717906</v>
      </c>
      <c r="M21" s="92"/>
    </row>
    <row r="22" spans="1:13" ht="31.5">
      <c r="A22" s="87"/>
      <c r="B22" s="88" t="s">
        <v>79</v>
      </c>
      <c r="C22" s="89"/>
      <c r="D22" s="89"/>
      <c r="E22" s="89"/>
      <c r="F22" s="89"/>
      <c r="G22" s="104" t="s">
        <v>13</v>
      </c>
      <c r="H22" s="92"/>
      <c r="I22" s="92"/>
      <c r="J22" s="92"/>
      <c r="K22" s="92"/>
      <c r="L22" s="92"/>
      <c r="M22" s="92"/>
    </row>
    <row r="23" spans="1:13" ht="31.5">
      <c r="A23" s="87"/>
      <c r="B23" s="88" t="s">
        <v>80</v>
      </c>
      <c r="C23" s="89"/>
      <c r="D23" s="89"/>
      <c r="E23" s="89"/>
      <c r="F23" s="89"/>
      <c r="G23" s="105" t="s">
        <v>14</v>
      </c>
      <c r="H23" s="92">
        <v>6672006</v>
      </c>
      <c r="I23" s="92">
        <v>451211</v>
      </c>
      <c r="J23" s="92">
        <v>2613669</v>
      </c>
      <c r="K23" s="92">
        <v>2530267</v>
      </c>
      <c r="L23" s="92">
        <v>1076859</v>
      </c>
      <c r="M23" s="92"/>
    </row>
    <row r="24" spans="1:13" ht="12" customHeight="1">
      <c r="A24" s="96"/>
      <c r="B24" s="97"/>
      <c r="C24" s="98"/>
      <c r="D24" s="98"/>
      <c r="E24" s="98"/>
      <c r="F24" s="98"/>
      <c r="G24" s="96"/>
      <c r="H24" s="101"/>
      <c r="I24" s="101"/>
      <c r="J24" s="101"/>
      <c r="K24" s="101"/>
      <c r="L24" s="101"/>
      <c r="M24" s="101"/>
    </row>
    <row r="25" spans="1:13" ht="31.5">
      <c r="A25" s="87" t="s">
        <v>0</v>
      </c>
      <c r="B25" s="80" t="s">
        <v>72</v>
      </c>
      <c r="C25" s="81" t="s">
        <v>29</v>
      </c>
      <c r="D25" s="81" t="s">
        <v>28</v>
      </c>
      <c r="E25" s="81">
        <v>600</v>
      </c>
      <c r="F25" s="81">
        <v>60014</v>
      </c>
      <c r="G25" s="79" t="s">
        <v>23</v>
      </c>
      <c r="H25" s="92">
        <v>20114125</v>
      </c>
      <c r="I25" s="92">
        <v>26840</v>
      </c>
      <c r="J25" s="92">
        <v>715408</v>
      </c>
      <c r="K25" s="92">
        <v>4808417</v>
      </c>
      <c r="L25" s="92">
        <v>14563460</v>
      </c>
      <c r="M25" s="92"/>
    </row>
    <row r="26" spans="1:13" ht="21.75" customHeight="1">
      <c r="A26" s="87"/>
      <c r="B26" s="88" t="s">
        <v>78</v>
      </c>
      <c r="C26" s="89"/>
      <c r="D26" s="89"/>
      <c r="E26" s="89"/>
      <c r="F26" s="89"/>
      <c r="G26" s="104" t="s">
        <v>12</v>
      </c>
      <c r="H26" s="92">
        <v>8061755</v>
      </c>
      <c r="I26" s="92">
        <v>26840</v>
      </c>
      <c r="J26" s="92">
        <v>286164</v>
      </c>
      <c r="K26" s="92">
        <v>1923367</v>
      </c>
      <c r="L26" s="92">
        <v>5825384</v>
      </c>
      <c r="M26" s="92"/>
    </row>
    <row r="27" spans="1:13" ht="33" customHeight="1">
      <c r="A27" s="87"/>
      <c r="B27" s="88" t="s">
        <v>79</v>
      </c>
      <c r="C27" s="89"/>
      <c r="D27" s="89"/>
      <c r="E27" s="89"/>
      <c r="F27" s="89"/>
      <c r="G27" s="104" t="s">
        <v>13</v>
      </c>
      <c r="H27" s="92"/>
      <c r="I27" s="92"/>
      <c r="J27" s="92"/>
      <c r="K27" s="92"/>
      <c r="L27" s="92"/>
      <c r="M27" s="92"/>
    </row>
    <row r="28" spans="1:13" ht="66.75" customHeight="1">
      <c r="A28" s="87"/>
      <c r="B28" s="88" t="s">
        <v>81</v>
      </c>
      <c r="C28" s="89"/>
      <c r="D28" s="89"/>
      <c r="E28" s="89"/>
      <c r="F28" s="89"/>
      <c r="G28" s="105" t="s">
        <v>14</v>
      </c>
      <c r="H28" s="92">
        <v>12052370</v>
      </c>
      <c r="I28" s="92"/>
      <c r="J28" s="92">
        <v>429244</v>
      </c>
      <c r="K28" s="92">
        <v>2885050</v>
      </c>
      <c r="L28" s="92">
        <v>8738076</v>
      </c>
      <c r="M28" s="92"/>
    </row>
    <row r="29" spans="1:13" ht="14.25" customHeight="1">
      <c r="A29" s="96"/>
      <c r="B29" s="88"/>
      <c r="C29" s="98"/>
      <c r="D29" s="98"/>
      <c r="E29" s="98"/>
      <c r="F29" s="98"/>
      <c r="G29" s="87"/>
      <c r="H29" s="101"/>
      <c r="I29" s="101"/>
      <c r="J29" s="101"/>
      <c r="K29" s="101"/>
      <c r="L29" s="101"/>
      <c r="M29" s="101"/>
    </row>
    <row r="30" spans="1:13" ht="31.5">
      <c r="A30" s="87" t="s">
        <v>25</v>
      </c>
      <c r="B30" s="80" t="s">
        <v>82</v>
      </c>
      <c r="C30" s="81" t="s">
        <v>34</v>
      </c>
      <c r="D30" s="81" t="s">
        <v>28</v>
      </c>
      <c r="E30" s="81">
        <v>630</v>
      </c>
      <c r="F30" s="81">
        <v>63095</v>
      </c>
      <c r="G30" s="79" t="s">
        <v>23</v>
      </c>
      <c r="H30" s="84">
        <v>2846269</v>
      </c>
      <c r="I30" s="84">
        <v>14030</v>
      </c>
      <c r="J30" s="84">
        <v>2832239</v>
      </c>
      <c r="K30" s="92"/>
      <c r="L30" s="92"/>
      <c r="M30" s="92"/>
    </row>
    <row r="31" spans="1:13" ht="31.5">
      <c r="A31" s="87"/>
      <c r="B31" s="88" t="s">
        <v>83</v>
      </c>
      <c r="C31" s="89"/>
      <c r="D31" s="89"/>
      <c r="E31" s="89"/>
      <c r="F31" s="89"/>
      <c r="G31" s="104" t="s">
        <v>12</v>
      </c>
      <c r="H31" s="92">
        <v>426940</v>
      </c>
      <c r="I31" s="92">
        <v>2104</v>
      </c>
      <c r="J31" s="92">
        <v>424836</v>
      </c>
      <c r="K31" s="92"/>
      <c r="L31" s="92"/>
      <c r="M31" s="92"/>
    </row>
    <row r="32" spans="1:13" ht="15.75">
      <c r="A32" s="87"/>
      <c r="B32" s="88" t="s">
        <v>84</v>
      </c>
      <c r="C32" s="89"/>
      <c r="D32" s="89"/>
      <c r="E32" s="89"/>
      <c r="F32" s="89"/>
      <c r="G32" s="104" t="s">
        <v>13</v>
      </c>
      <c r="H32" s="92"/>
      <c r="I32" s="92"/>
      <c r="J32" s="92"/>
      <c r="K32" s="92"/>
      <c r="L32" s="92"/>
      <c r="M32" s="92"/>
    </row>
    <row r="33" spans="1:13" ht="47.25">
      <c r="A33" s="87"/>
      <c r="B33" s="88" t="s">
        <v>85</v>
      </c>
      <c r="C33" s="89"/>
      <c r="D33" s="89"/>
      <c r="E33" s="89"/>
      <c r="F33" s="89"/>
      <c r="G33" s="105" t="s">
        <v>14</v>
      </c>
      <c r="H33" s="92">
        <v>2419329</v>
      </c>
      <c r="I33" s="92">
        <v>11926</v>
      </c>
      <c r="J33" s="92">
        <v>2407403</v>
      </c>
      <c r="K33" s="92"/>
      <c r="L33" s="92"/>
      <c r="M33" s="92"/>
    </row>
    <row r="34" spans="1:13" ht="12" customHeight="1">
      <c r="A34" s="96"/>
      <c r="B34" s="88"/>
      <c r="C34" s="98"/>
      <c r="D34" s="98"/>
      <c r="E34" s="98"/>
      <c r="F34" s="98"/>
      <c r="G34" s="87"/>
      <c r="H34" s="101"/>
      <c r="I34" s="101"/>
      <c r="J34" s="101"/>
      <c r="K34" s="101"/>
      <c r="L34" s="101"/>
      <c r="M34" s="101"/>
    </row>
    <row r="35" spans="1:13" ht="31.5">
      <c r="A35" s="79" t="s">
        <v>26</v>
      </c>
      <c r="B35" s="80" t="s">
        <v>86</v>
      </c>
      <c r="C35" s="81" t="s">
        <v>43</v>
      </c>
      <c r="D35" s="81" t="s">
        <v>44</v>
      </c>
      <c r="E35" s="81">
        <v>720</v>
      </c>
      <c r="F35" s="81">
        <v>72095</v>
      </c>
      <c r="G35" s="79" t="s">
        <v>23</v>
      </c>
      <c r="H35" s="84">
        <v>216530</v>
      </c>
      <c r="I35" s="84">
        <v>5124</v>
      </c>
      <c r="J35" s="84">
        <v>106294</v>
      </c>
      <c r="K35" s="84">
        <v>105112</v>
      </c>
      <c r="L35" s="84"/>
      <c r="M35" s="92"/>
    </row>
    <row r="36" spans="1:13" ht="31.5">
      <c r="A36" s="87"/>
      <c r="B36" s="88" t="s">
        <v>87</v>
      </c>
      <c r="C36" s="89"/>
      <c r="D36" s="89"/>
      <c r="E36" s="89"/>
      <c r="F36" s="89"/>
      <c r="G36" s="104" t="s">
        <v>12</v>
      </c>
      <c r="H36" s="92">
        <v>37840</v>
      </c>
      <c r="I36" s="92">
        <v>769</v>
      </c>
      <c r="J36" s="92">
        <v>21304</v>
      </c>
      <c r="K36" s="92">
        <v>15767</v>
      </c>
      <c r="L36" s="92"/>
      <c r="M36" s="92"/>
    </row>
    <row r="37" spans="1:13" ht="18.75" customHeight="1">
      <c r="A37" s="87"/>
      <c r="B37" s="88" t="s">
        <v>88</v>
      </c>
      <c r="C37" s="89"/>
      <c r="D37" s="89"/>
      <c r="E37" s="89"/>
      <c r="F37" s="89"/>
      <c r="G37" s="104" t="s">
        <v>13</v>
      </c>
      <c r="H37" s="92"/>
      <c r="I37" s="92"/>
      <c r="J37" s="92"/>
      <c r="K37" s="92"/>
      <c r="L37" s="92"/>
      <c r="M37" s="92"/>
    </row>
    <row r="38" spans="1:13" ht="37.5" customHeight="1">
      <c r="A38" s="87"/>
      <c r="B38" s="88" t="s">
        <v>89</v>
      </c>
      <c r="C38" s="89"/>
      <c r="D38" s="89"/>
      <c r="E38" s="89"/>
      <c r="F38" s="89"/>
      <c r="G38" s="105" t="s">
        <v>14</v>
      </c>
      <c r="H38" s="92">
        <v>178690</v>
      </c>
      <c r="I38" s="92">
        <v>4355</v>
      </c>
      <c r="J38" s="92">
        <v>84990</v>
      </c>
      <c r="K38" s="92">
        <v>89345.2</v>
      </c>
      <c r="L38" s="92"/>
      <c r="M38" s="92"/>
    </row>
    <row r="39" spans="1:13" s="116" customFormat="1" ht="12.75" customHeight="1">
      <c r="A39" s="96"/>
      <c r="B39" s="97"/>
      <c r="C39" s="98"/>
      <c r="D39" s="98"/>
      <c r="E39" s="98"/>
      <c r="F39" s="98"/>
      <c r="G39" s="96"/>
      <c r="H39" s="101"/>
      <c r="I39" s="101"/>
      <c r="J39" s="101"/>
      <c r="K39" s="101"/>
      <c r="L39" s="101"/>
      <c r="M39" s="101"/>
    </row>
    <row r="40" spans="1:13" s="115" customFormat="1" ht="31.5">
      <c r="A40" s="79" t="s">
        <v>27</v>
      </c>
      <c r="B40" s="80" t="s">
        <v>90</v>
      </c>
      <c r="C40" s="81" t="s">
        <v>47</v>
      </c>
      <c r="D40" s="81" t="s">
        <v>28</v>
      </c>
      <c r="E40" s="81">
        <v>801</v>
      </c>
      <c r="F40" s="81">
        <v>80120</v>
      </c>
      <c r="G40" s="79" t="s">
        <v>23</v>
      </c>
      <c r="H40" s="84">
        <v>5099138</v>
      </c>
      <c r="I40" s="84"/>
      <c r="J40" s="84">
        <v>3097478</v>
      </c>
      <c r="K40" s="84">
        <v>2001660</v>
      </c>
      <c r="L40" s="84"/>
      <c r="M40" s="84"/>
    </row>
    <row r="41" spans="1:13" ht="31.5">
      <c r="A41" s="87"/>
      <c r="B41" s="88" t="s">
        <v>91</v>
      </c>
      <c r="C41" s="89"/>
      <c r="D41" s="89"/>
      <c r="E41" s="89"/>
      <c r="F41" s="89"/>
      <c r="G41" s="104" t="s">
        <v>12</v>
      </c>
      <c r="H41" s="92">
        <v>2039655</v>
      </c>
      <c r="I41" s="92"/>
      <c r="J41" s="92">
        <v>1238991</v>
      </c>
      <c r="K41" s="92">
        <v>800664</v>
      </c>
      <c r="L41" s="92"/>
      <c r="M41" s="92"/>
    </row>
    <row r="42" spans="1:13" ht="31.5">
      <c r="A42" s="87"/>
      <c r="B42" s="88" t="s">
        <v>92</v>
      </c>
      <c r="C42" s="89"/>
      <c r="D42" s="89"/>
      <c r="E42" s="89"/>
      <c r="F42" s="89"/>
      <c r="G42" s="104" t="s">
        <v>13</v>
      </c>
      <c r="H42" s="92"/>
      <c r="I42" s="92"/>
      <c r="J42" s="92"/>
      <c r="K42" s="92"/>
      <c r="L42" s="92"/>
      <c r="M42" s="92"/>
    </row>
    <row r="43" spans="1:13" ht="31.5">
      <c r="A43" s="87"/>
      <c r="B43" s="88" t="s">
        <v>93</v>
      </c>
      <c r="C43" s="89"/>
      <c r="D43" s="89"/>
      <c r="E43" s="89"/>
      <c r="F43" s="89"/>
      <c r="G43" s="105" t="s">
        <v>14</v>
      </c>
      <c r="H43" s="92">
        <v>3059483</v>
      </c>
      <c r="I43" s="92"/>
      <c r="J43" s="92">
        <v>1858487</v>
      </c>
      <c r="K43" s="92">
        <v>1200996</v>
      </c>
      <c r="L43" s="92"/>
      <c r="M43" s="92"/>
    </row>
    <row r="44" spans="1:13" ht="14.25" customHeight="1">
      <c r="A44" s="96"/>
      <c r="B44" s="97"/>
      <c r="C44" s="98"/>
      <c r="D44" s="98"/>
      <c r="E44" s="98"/>
      <c r="F44" s="98"/>
      <c r="G44" s="96"/>
      <c r="H44" s="101"/>
      <c r="I44" s="101"/>
      <c r="J44" s="101"/>
      <c r="K44" s="101"/>
      <c r="L44" s="101"/>
      <c r="M44" s="101"/>
    </row>
    <row r="45" spans="1:13" ht="31.5">
      <c r="A45" s="87" t="s">
        <v>48</v>
      </c>
      <c r="B45" s="80" t="s">
        <v>94</v>
      </c>
      <c r="C45" s="81">
        <v>2010</v>
      </c>
      <c r="D45" s="81" t="s">
        <v>28</v>
      </c>
      <c r="E45" s="81">
        <v>801</v>
      </c>
      <c r="F45" s="81">
        <v>80130</v>
      </c>
      <c r="G45" s="79" t="s">
        <v>23</v>
      </c>
      <c r="H45" s="92">
        <v>659297</v>
      </c>
      <c r="I45" s="92"/>
      <c r="J45" s="92">
        <v>659297</v>
      </c>
      <c r="K45" s="92"/>
      <c r="L45" s="92"/>
      <c r="M45" s="92"/>
    </row>
    <row r="46" spans="1:13" ht="31.5">
      <c r="A46" s="87"/>
      <c r="B46" s="88" t="s">
        <v>91</v>
      </c>
      <c r="C46" s="89"/>
      <c r="D46" s="89"/>
      <c r="E46" s="89"/>
      <c r="F46" s="89"/>
      <c r="G46" s="104" t="s">
        <v>12</v>
      </c>
      <c r="H46" s="92">
        <v>263719</v>
      </c>
      <c r="I46" s="92"/>
      <c r="J46" s="92">
        <v>263719</v>
      </c>
      <c r="K46" s="92"/>
      <c r="L46" s="92"/>
      <c r="M46" s="92"/>
    </row>
    <row r="47" spans="1:13" ht="31.5">
      <c r="A47" s="87"/>
      <c r="B47" s="88" t="s">
        <v>92</v>
      </c>
      <c r="C47" s="89"/>
      <c r="D47" s="89"/>
      <c r="E47" s="89"/>
      <c r="F47" s="89"/>
      <c r="G47" s="104" t="s">
        <v>13</v>
      </c>
      <c r="H47" s="92"/>
      <c r="I47" s="92"/>
      <c r="J47" s="92"/>
      <c r="K47" s="92"/>
      <c r="L47" s="92"/>
      <c r="M47" s="92"/>
    </row>
    <row r="48" spans="1:13" ht="31.5">
      <c r="A48" s="87"/>
      <c r="B48" s="88" t="s">
        <v>95</v>
      </c>
      <c r="C48" s="89"/>
      <c r="D48" s="89"/>
      <c r="E48" s="89"/>
      <c r="F48" s="89"/>
      <c r="G48" s="105" t="s">
        <v>14</v>
      </c>
      <c r="H48" s="92">
        <v>395578</v>
      </c>
      <c r="I48" s="92"/>
      <c r="J48" s="92">
        <v>395578</v>
      </c>
      <c r="K48" s="92"/>
      <c r="L48" s="92"/>
      <c r="M48" s="92"/>
    </row>
    <row r="49" spans="1:13" ht="8.25" customHeight="1">
      <c r="A49" s="96"/>
      <c r="B49" s="97"/>
      <c r="C49" s="98"/>
      <c r="D49" s="98"/>
      <c r="E49" s="98"/>
      <c r="F49" s="98"/>
      <c r="G49" s="96"/>
      <c r="H49" s="101"/>
      <c r="I49" s="101"/>
      <c r="J49" s="101"/>
      <c r="K49" s="101"/>
      <c r="L49" s="101"/>
      <c r="M49" s="101"/>
    </row>
    <row r="50" spans="1:13" ht="31.5">
      <c r="A50" s="79" t="s">
        <v>49</v>
      </c>
      <c r="B50" s="80" t="s">
        <v>86</v>
      </c>
      <c r="C50" s="81" t="s">
        <v>34</v>
      </c>
      <c r="D50" s="81" t="s">
        <v>28</v>
      </c>
      <c r="E50" s="81">
        <v>851</v>
      </c>
      <c r="F50" s="81">
        <v>85111</v>
      </c>
      <c r="G50" s="79" t="s">
        <v>23</v>
      </c>
      <c r="H50" s="84">
        <v>12422338</v>
      </c>
      <c r="I50" s="84">
        <v>9735453</v>
      </c>
      <c r="J50" s="84">
        <v>2686885</v>
      </c>
      <c r="K50" s="84"/>
      <c r="L50" s="84"/>
      <c r="M50" s="84"/>
    </row>
    <row r="51" spans="1:13" ht="31.5">
      <c r="A51" s="87"/>
      <c r="B51" s="88" t="s">
        <v>91</v>
      </c>
      <c r="C51" s="89"/>
      <c r="D51" s="89"/>
      <c r="E51" s="89"/>
      <c r="F51" s="89"/>
      <c r="G51" s="104" t="s">
        <v>12</v>
      </c>
      <c r="H51" s="92">
        <v>1865835</v>
      </c>
      <c r="I51" s="92">
        <v>1462265</v>
      </c>
      <c r="J51" s="92">
        <v>403570</v>
      </c>
      <c r="K51" s="92"/>
      <c r="L51" s="92"/>
      <c r="M51" s="92"/>
    </row>
    <row r="52" spans="1:13" ht="15.75">
      <c r="A52" s="87"/>
      <c r="B52" s="88" t="s">
        <v>96</v>
      </c>
      <c r="C52" s="89"/>
      <c r="D52" s="89"/>
      <c r="E52" s="89"/>
      <c r="F52" s="89"/>
      <c r="G52" s="104" t="s">
        <v>13</v>
      </c>
      <c r="H52" s="92"/>
      <c r="I52" s="92"/>
      <c r="J52" s="92"/>
      <c r="K52" s="92"/>
      <c r="L52" s="92"/>
      <c r="M52" s="92"/>
    </row>
    <row r="53" spans="1:13" ht="24" customHeight="1">
      <c r="A53" s="87"/>
      <c r="B53" s="88" t="s">
        <v>97</v>
      </c>
      <c r="C53" s="89"/>
      <c r="D53" s="89"/>
      <c r="E53" s="89"/>
      <c r="F53" s="89"/>
      <c r="G53" s="105" t="s">
        <v>14</v>
      </c>
      <c r="H53" s="92">
        <v>10556503</v>
      </c>
      <c r="I53" s="92">
        <v>8273188</v>
      </c>
      <c r="J53" s="92">
        <v>2283315</v>
      </c>
      <c r="K53" s="92"/>
      <c r="L53" s="92"/>
      <c r="M53" s="92"/>
    </row>
    <row r="54" spans="1:13" ht="9.75" customHeight="1">
      <c r="A54" s="96"/>
      <c r="B54" s="97"/>
      <c r="C54" s="98"/>
      <c r="D54" s="98"/>
      <c r="E54" s="98"/>
      <c r="F54" s="98"/>
      <c r="G54" s="96"/>
      <c r="H54" s="101"/>
      <c r="I54" s="101"/>
      <c r="J54" s="101"/>
      <c r="K54" s="101"/>
      <c r="L54" s="101"/>
      <c r="M54" s="101"/>
    </row>
    <row r="55" spans="1:13" ht="31.5">
      <c r="A55" s="87" t="s">
        <v>50</v>
      </c>
      <c r="B55" s="88" t="s">
        <v>86</v>
      </c>
      <c r="C55" s="89" t="s">
        <v>41</v>
      </c>
      <c r="D55" s="89" t="s">
        <v>28</v>
      </c>
      <c r="E55" s="89">
        <v>851</v>
      </c>
      <c r="F55" s="89">
        <v>85111</v>
      </c>
      <c r="G55" s="79" t="s">
        <v>23</v>
      </c>
      <c r="H55" s="92">
        <v>4131986</v>
      </c>
      <c r="I55" s="92">
        <v>201300</v>
      </c>
      <c r="J55" s="92">
        <v>3930686</v>
      </c>
      <c r="K55" s="92"/>
      <c r="L55" s="92"/>
      <c r="M55" s="92"/>
    </row>
    <row r="56" spans="1:13" ht="31.5">
      <c r="A56" s="87"/>
      <c r="B56" s="88" t="s">
        <v>91</v>
      </c>
      <c r="C56" s="89"/>
      <c r="D56" s="89"/>
      <c r="E56" s="89"/>
      <c r="F56" s="89"/>
      <c r="G56" s="104" t="s">
        <v>12</v>
      </c>
      <c r="H56" s="92">
        <v>1239596</v>
      </c>
      <c r="I56" s="92">
        <v>60390</v>
      </c>
      <c r="J56" s="92">
        <v>1179206</v>
      </c>
      <c r="K56" s="92"/>
      <c r="L56" s="92"/>
      <c r="M56" s="92"/>
    </row>
    <row r="57" spans="1:13" ht="15.75">
      <c r="A57" s="87"/>
      <c r="B57" s="88" t="s">
        <v>96</v>
      </c>
      <c r="C57" s="89"/>
      <c r="D57" s="89"/>
      <c r="E57" s="89"/>
      <c r="F57" s="89"/>
      <c r="G57" s="104" t="s">
        <v>13</v>
      </c>
      <c r="H57" s="92"/>
      <c r="I57" s="92"/>
      <c r="J57" s="92"/>
      <c r="K57" s="92"/>
      <c r="L57" s="92"/>
      <c r="M57" s="92"/>
    </row>
    <row r="58" spans="1:13" ht="31.5">
      <c r="A58" s="87"/>
      <c r="B58" s="88" t="s">
        <v>98</v>
      </c>
      <c r="C58" s="89"/>
      <c r="D58" s="89"/>
      <c r="E58" s="89"/>
      <c r="F58" s="89"/>
      <c r="G58" s="105" t="s">
        <v>14</v>
      </c>
      <c r="H58" s="92">
        <v>2892390</v>
      </c>
      <c r="I58" s="92">
        <v>140910</v>
      </c>
      <c r="J58" s="92">
        <v>2751480</v>
      </c>
      <c r="K58" s="92"/>
      <c r="L58" s="92"/>
      <c r="M58" s="92"/>
    </row>
    <row r="59" spans="1:13" ht="9.75" customHeight="1">
      <c r="A59" s="87"/>
      <c r="B59" s="88"/>
      <c r="C59" s="98"/>
      <c r="D59" s="98"/>
      <c r="E59" s="98"/>
      <c r="F59" s="98"/>
      <c r="G59" s="87"/>
      <c r="H59" s="92"/>
      <c r="I59" s="92"/>
      <c r="J59" s="92"/>
      <c r="K59" s="92"/>
      <c r="L59" s="92"/>
      <c r="M59" s="92"/>
    </row>
    <row r="60" spans="1:13" ht="31.5">
      <c r="A60" s="79" t="s">
        <v>54</v>
      </c>
      <c r="B60" s="80" t="s">
        <v>86</v>
      </c>
      <c r="C60" s="81" t="s">
        <v>34</v>
      </c>
      <c r="D60" s="81" t="s">
        <v>28</v>
      </c>
      <c r="E60" s="81">
        <v>921</v>
      </c>
      <c r="F60" s="81">
        <v>92105</v>
      </c>
      <c r="G60" s="79" t="s">
        <v>23</v>
      </c>
      <c r="H60" s="84">
        <v>6145089</v>
      </c>
      <c r="I60" s="84">
        <v>14030</v>
      </c>
      <c r="J60" s="84">
        <v>6131059</v>
      </c>
      <c r="K60" s="84"/>
      <c r="L60" s="84"/>
      <c r="M60" s="84"/>
    </row>
    <row r="61" spans="1:13" ht="31.5">
      <c r="A61" s="87"/>
      <c r="B61" s="88" t="s">
        <v>91</v>
      </c>
      <c r="C61" s="89"/>
      <c r="D61" s="89"/>
      <c r="E61" s="89"/>
      <c r="F61" s="89"/>
      <c r="G61" s="104" t="s">
        <v>12</v>
      </c>
      <c r="H61" s="92">
        <v>860313</v>
      </c>
      <c r="I61" s="92">
        <v>1964</v>
      </c>
      <c r="J61" s="92">
        <v>858349</v>
      </c>
      <c r="K61" s="92"/>
      <c r="L61" s="92"/>
      <c r="M61" s="92"/>
    </row>
    <row r="62" spans="1:13" ht="31.5">
      <c r="A62" s="87"/>
      <c r="B62" s="88" t="s">
        <v>99</v>
      </c>
      <c r="C62" s="89"/>
      <c r="D62" s="89"/>
      <c r="E62" s="89"/>
      <c r="F62" s="89"/>
      <c r="G62" s="104" t="s">
        <v>13</v>
      </c>
      <c r="H62" s="92">
        <v>1597723</v>
      </c>
      <c r="I62" s="92">
        <v>3648</v>
      </c>
      <c r="J62" s="92">
        <v>1594075</v>
      </c>
      <c r="K62" s="92"/>
      <c r="L62" s="92"/>
      <c r="M62" s="92"/>
    </row>
    <row r="63" spans="1:13" ht="47.25">
      <c r="A63" s="87"/>
      <c r="B63" s="88" t="s">
        <v>100</v>
      </c>
      <c r="C63" s="89"/>
      <c r="D63" s="89"/>
      <c r="E63" s="89"/>
      <c r="F63" s="89"/>
      <c r="G63" s="105" t="s">
        <v>14</v>
      </c>
      <c r="H63" s="92">
        <v>3687053</v>
      </c>
      <c r="I63" s="92">
        <v>8418</v>
      </c>
      <c r="J63" s="92">
        <v>3678635</v>
      </c>
      <c r="K63" s="92"/>
      <c r="L63" s="92"/>
      <c r="M63" s="92"/>
    </row>
    <row r="64" spans="1:13" ht="6" customHeight="1">
      <c r="A64" s="96"/>
      <c r="B64" s="97"/>
      <c r="C64" s="98"/>
      <c r="D64" s="98"/>
      <c r="E64" s="98"/>
      <c r="F64" s="98"/>
      <c r="G64" s="96"/>
      <c r="H64" s="101"/>
      <c r="I64" s="101"/>
      <c r="J64" s="101"/>
      <c r="K64" s="101"/>
      <c r="L64" s="101"/>
      <c r="M64" s="101"/>
    </row>
    <row r="65" spans="1:13" ht="11.25" customHeight="1">
      <c r="A65" s="87"/>
      <c r="B65" s="88"/>
      <c r="C65" s="87"/>
      <c r="D65" s="87"/>
      <c r="E65" s="87"/>
      <c r="F65" s="87"/>
      <c r="G65" s="87"/>
      <c r="H65" s="92"/>
      <c r="I65" s="92"/>
      <c r="J65" s="92"/>
      <c r="K65" s="92"/>
      <c r="L65" s="92"/>
      <c r="M65" s="92"/>
    </row>
    <row r="66" spans="1:13" s="8" customFormat="1" ht="15.75">
      <c r="A66" s="107"/>
      <c r="B66" s="108" t="s">
        <v>16</v>
      </c>
      <c r="C66" s="107"/>
      <c r="D66" s="107"/>
      <c r="E66" s="107"/>
      <c r="F66" s="107"/>
      <c r="G66" s="107"/>
      <c r="H66" s="109">
        <f>SUM(H10+H15+H20+H25+H30+H35+H40+H45+H50+H55+H60)</f>
        <v>83110564</v>
      </c>
      <c r="I66" s="109">
        <f>SUM(I10+I15+I20+I25+I30+I35+I40+I45+I50+I55+I60)</f>
        <v>13609991</v>
      </c>
      <c r="J66" s="109">
        <f>SUM(J10+J15+J20+J25+J30+J35+J40+J45+J50+J55+J60)</f>
        <v>30057159</v>
      </c>
      <c r="K66" s="109">
        <f>SUM(K10+K15+K20+K25+K30+K35+K40+K45+K50+K55+K60)</f>
        <v>19205995</v>
      </c>
      <c r="L66" s="109">
        <f>SUM(L10+L15+L20+L25+L30+L35+L40+L45+L50+L55+L60)</f>
        <v>20237419</v>
      </c>
      <c r="M66" s="109">
        <f>SUM(M10+M15+M20+M25+M30+M35+M40+M45+M55+M60)</f>
        <v>0</v>
      </c>
    </row>
    <row r="67" spans="1:13" s="8" customFormat="1" ht="18.75" customHeight="1">
      <c r="A67" s="107"/>
      <c r="B67" s="110" t="s">
        <v>12</v>
      </c>
      <c r="C67" s="107"/>
      <c r="D67" s="107"/>
      <c r="E67" s="107"/>
      <c r="F67" s="107"/>
      <c r="G67" s="107"/>
      <c r="H67" s="109">
        <f aca="true" t="shared" si="0" ref="H67:L69">SUM(H11+H16+H21+H26+H31+H36+H41+H46+H51+H56+H61)</f>
        <v>27385970</v>
      </c>
      <c r="I67" s="109">
        <f t="shared" si="0"/>
        <v>2999618</v>
      </c>
      <c r="J67" s="109">
        <f t="shared" si="0"/>
        <v>8635264</v>
      </c>
      <c r="K67" s="109">
        <f t="shared" si="0"/>
        <v>7656120</v>
      </c>
      <c r="L67" s="109">
        <f t="shared" si="0"/>
        <v>8094968</v>
      </c>
      <c r="M67" s="109">
        <f>SUM(M11+M16+M21+M26+M31+M36+M41+M46+M56+M61)</f>
        <v>0</v>
      </c>
    </row>
    <row r="68" spans="1:13" s="8" customFormat="1" ht="18.75" customHeight="1">
      <c r="A68" s="107"/>
      <c r="B68" s="110" t="s">
        <v>13</v>
      </c>
      <c r="C68" s="107"/>
      <c r="D68" s="107"/>
      <c r="E68" s="107"/>
      <c r="F68" s="107"/>
      <c r="G68" s="107"/>
      <c r="H68" s="109">
        <f t="shared" si="0"/>
        <v>1597723</v>
      </c>
      <c r="I68" s="109">
        <f t="shared" si="0"/>
        <v>3648</v>
      </c>
      <c r="J68" s="109">
        <f t="shared" si="0"/>
        <v>1594075</v>
      </c>
      <c r="K68" s="109">
        <f t="shared" si="0"/>
        <v>0</v>
      </c>
      <c r="L68" s="109">
        <f t="shared" si="0"/>
        <v>0</v>
      </c>
      <c r="M68" s="109">
        <f>SUM(M12+M17+M22+M27+M32+M37+M42+M47+M52+M57+M62)</f>
        <v>0</v>
      </c>
    </row>
    <row r="69" spans="1:13" s="8" customFormat="1" ht="26.25" customHeight="1">
      <c r="A69" s="111"/>
      <c r="B69" s="112" t="s">
        <v>14</v>
      </c>
      <c r="C69" s="111"/>
      <c r="D69" s="111"/>
      <c r="E69" s="111"/>
      <c r="F69" s="111"/>
      <c r="G69" s="111"/>
      <c r="H69" s="113">
        <f t="shared" si="0"/>
        <v>54126871</v>
      </c>
      <c r="I69" s="113">
        <f t="shared" si="0"/>
        <v>10606725</v>
      </c>
      <c r="J69" s="113">
        <f t="shared" si="0"/>
        <v>19827820</v>
      </c>
      <c r="K69" s="113">
        <f t="shared" si="0"/>
        <v>11549875.2</v>
      </c>
      <c r="L69" s="113">
        <f t="shared" si="0"/>
        <v>12142451</v>
      </c>
      <c r="M69" s="113">
        <f>SUM(M13+M18+M23+M28+M33+M38+M43+M48+M53+M58+M63)</f>
        <v>0</v>
      </c>
    </row>
  </sheetData>
  <sheetProtection/>
  <mergeCells count="58">
    <mergeCell ref="G1:M1"/>
    <mergeCell ref="I2:M2"/>
    <mergeCell ref="I3:M3"/>
    <mergeCell ref="E20:E24"/>
    <mergeCell ref="C40:C44"/>
    <mergeCell ref="C45:C49"/>
    <mergeCell ref="D40:D44"/>
    <mergeCell ref="D45:D49"/>
    <mergeCell ref="E35:E39"/>
    <mergeCell ref="D25:D29"/>
    <mergeCell ref="E25:E29"/>
    <mergeCell ref="C15:C18"/>
    <mergeCell ref="D15:D18"/>
    <mergeCell ref="E15:E18"/>
    <mergeCell ref="F15:F18"/>
    <mergeCell ref="J8:J9"/>
    <mergeCell ref="C10:C14"/>
    <mergeCell ref="D10:D14"/>
    <mergeCell ref="E10:E14"/>
    <mergeCell ref="F10:F14"/>
    <mergeCell ref="K8:M8"/>
    <mergeCell ref="A5:M5"/>
    <mergeCell ref="A8:A9"/>
    <mergeCell ref="B8:B9"/>
    <mergeCell ref="C8:C9"/>
    <mergeCell ref="D8:D9"/>
    <mergeCell ref="E8:E9"/>
    <mergeCell ref="F8:F9"/>
    <mergeCell ref="G8:H8"/>
    <mergeCell ref="I8:I9"/>
    <mergeCell ref="C60:C64"/>
    <mergeCell ref="D60:D64"/>
    <mergeCell ref="C55:C59"/>
    <mergeCell ref="C35:C39"/>
    <mergeCell ref="D35:D39"/>
    <mergeCell ref="D55:D59"/>
    <mergeCell ref="C50:C54"/>
    <mergeCell ref="D50:D54"/>
    <mergeCell ref="E60:E64"/>
    <mergeCell ref="F60:F64"/>
    <mergeCell ref="F55:F59"/>
    <mergeCell ref="E40:E44"/>
    <mergeCell ref="E45:E49"/>
    <mergeCell ref="F40:F44"/>
    <mergeCell ref="F45:F49"/>
    <mergeCell ref="E55:E59"/>
    <mergeCell ref="E50:E54"/>
    <mergeCell ref="F50:F54"/>
    <mergeCell ref="F25:F29"/>
    <mergeCell ref="C20:C24"/>
    <mergeCell ref="F35:F39"/>
    <mergeCell ref="F30:F34"/>
    <mergeCell ref="C30:C34"/>
    <mergeCell ref="D30:D34"/>
    <mergeCell ref="E30:E34"/>
    <mergeCell ref="F20:F24"/>
    <mergeCell ref="C25:C29"/>
    <mergeCell ref="D20:D24"/>
  </mergeCells>
  <printOptions/>
  <pageMargins left="0.7480314960629921" right="0.7480314960629921" top="0.3937007874015748" bottom="0.3937007874015748" header="0" footer="0"/>
  <pageSetup horizontalDpi="600" verticalDpi="600" orientation="landscape" paperSize="9" scale="49" r:id="rId1"/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2009-12-31T08:22:52Z</cp:lastPrinted>
  <dcterms:created xsi:type="dcterms:W3CDTF">1998-12-09T13:02:10Z</dcterms:created>
  <dcterms:modified xsi:type="dcterms:W3CDTF">2009-12-31T08:35:56Z</dcterms:modified>
  <cp:category/>
  <cp:version/>
  <cp:contentType/>
  <cp:contentStatus/>
</cp:coreProperties>
</file>