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6"/>
  </bookViews>
  <sheets>
    <sheet name="1" sheetId="1" r:id="rId1"/>
    <sheet name="2" sheetId="2" r:id="rId2"/>
    <sheet name="3" sheetId="3" r:id="rId3"/>
    <sheet name="3a" sheetId="4" r:id="rId4"/>
    <sheet name="Nr 4" sheetId="5" r:id="rId5"/>
    <sheet name="Nr 4a" sheetId="6" r:id="rId6"/>
    <sheet name="Nr 4b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</sheets>
  <definedNames>
    <definedName name="_xlnm.Print_Area" localSheetId="0">'1'!$A$1:$F$63</definedName>
    <definedName name="_xlnm.Print_Area" localSheetId="13">'11'!$A$1:$F$32</definedName>
    <definedName name="_xlnm.Print_Area" localSheetId="2">'3'!$A$1:$O$37</definedName>
    <definedName name="_xlnm.Print_Area" localSheetId="7">'5'!$A$1:$D$38</definedName>
    <definedName name="_xlnm.Print_Area" localSheetId="6">'Nr 4b'!$A$1:$M$57</definedName>
  </definedNames>
  <calcPr fullCalcOnLoad="1"/>
</workbook>
</file>

<file path=xl/sharedStrings.xml><?xml version="1.0" encoding="utf-8"?>
<sst xmlns="http://schemas.openxmlformats.org/spreadsheetml/2006/main" count="1027" uniqueCount="592">
  <si>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</si>
  <si>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</si>
  <si>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</si>
  <si>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</si>
  <si>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</si>
  <si>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</si>
  <si>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</si>
  <si>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</si>
  <si>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</si>
  <si>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</si>
  <si>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</si>
  <si>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</si>
  <si>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</si>
  <si>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</si>
  <si>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</si>
  <si>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</si>
  <si>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x</t>
  </si>
  <si>
    <t>w  złotych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</si>
  <si>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</si>
  <si>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</si>
  <si>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</si>
  <si>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</si>
  <si>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</si>
  <si>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</si>
  <si>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</si>
  <si>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</si>
  <si>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</si>
  <si>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</si>
  <si>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</si>
  <si>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Dotacje</t>
  </si>
  <si>
    <t>Ogółem wydatki</t>
  </si>
  <si>
    <t>Wydatki na na obsługę długu (odsetki)</t>
  </si>
  <si>
    <t>Wydatki
z tytułu poręczeń
i gwarancji</t>
  </si>
  <si>
    <t>dotacje</t>
  </si>
  <si>
    <t>Wydatki
bieżące</t>
  </si>
  <si>
    <t>Wydatki
majątkowe</t>
  </si>
  <si>
    <t>Wydatki
ogółem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</si>
  <si>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</si>
  <si>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</si>
  <si>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</si>
  <si>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</si>
  <si>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</si>
  <si>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</si>
  <si>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</si>
  <si>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</si>
  <si>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</si>
  <si>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</si>
  <si>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bieżące</t>
  </si>
  <si>
    <t>Dochody majątkowe</t>
  </si>
  <si>
    <t>2010 r.</t>
  </si>
  <si>
    <t>Dochody
ogółem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</si>
  <si>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</si>
  <si>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</si>
  <si>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Plan
na 2009 r.</t>
  </si>
  <si>
    <t>Wynagrodzenia i pochodne od wynagrodzeń</t>
  </si>
  <si>
    <t>Pozostałe</t>
  </si>
  <si>
    <t>Limity wydatków na wieloletnie programy inwestycyjne w latach 2009 - 2011</t>
  </si>
  <si>
    <t>wydatki poniesione do 31.12.2008 r.</t>
  </si>
  <si>
    <t>rok budżetowy 2009 (8+9+10+11)</t>
  </si>
  <si>
    <t>2011 r.</t>
  </si>
  <si>
    <t>wydatki do poniesienia po 2011 roku</t>
  </si>
  <si>
    <t>rok budżetowy 2009 (7+8+9+10)</t>
  </si>
  <si>
    <t>Zadania inwestycyjne roczne w 2009 r.</t>
  </si>
  <si>
    <t>w zł</t>
  </si>
  <si>
    <t>L.p.</t>
  </si>
  <si>
    <t>Źródła finansowania</t>
  </si>
  <si>
    <t>2010 rok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</si>
  <si>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</si>
  <si>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</si>
  <si>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</si>
  <si>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</si>
  <si>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</si>
  <si>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</si>
  <si>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</si>
  <si>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</si>
  <si>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</si>
  <si>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</si>
  <si>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</si>
  <si>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</si>
  <si>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</si>
  <si>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</si>
  <si>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Wydatki w roku budżetowym 2009</t>
  </si>
  <si>
    <t>2011 rok</t>
  </si>
  <si>
    <t>Planowane wydatki budżetowe na realizację zadań programu w latach 2010 - 2011</t>
  </si>
  <si>
    <t>Razem 2010 - 2011</t>
  </si>
  <si>
    <t>Wydatki poniesione do 31.12.2008 r.</t>
  </si>
  <si>
    <t>Wydatki bieżące na programy i projekty realizowane ze środków pochodzących z budżetu Unii Europejskiej oraz innych źródeł zagranicznych, niepodlegających zwrotowi na 2009 rok</t>
  </si>
  <si>
    <t>Planowane wydatki budżetowe na realizację zadań programu w latach 2010 - 20……</t>
  </si>
  <si>
    <t>po 2011 roku</t>
  </si>
  <si>
    <t>Wydatki majątkowe na programy i projekty realizowane ze środków pochodzących z budżetu Unii Europejskiej oraz innych źródeł zagranicznych, niepodlegających zwrotowi na 2009 rok</t>
  </si>
  <si>
    <t>wynagrodzenia i pochodne od wynagrodzeń</t>
  </si>
  <si>
    <t>pozostałe</t>
  </si>
  <si>
    <t>Dochody i wydatki związane z realizacją zadań z zakresu administracji rządowej realizowanych na podstawie porozumień z organami administracji rządowej w 2009 r.</t>
  </si>
  <si>
    <t>Dochody i wydatki związane z realizacją zadań realizowanych na podstawie porozumień (umów) między jednostkami samorządu terytorialnego w 2009 r.</t>
  </si>
  <si>
    <t>Wyszczególnienie</t>
  </si>
  <si>
    <t>Stan środków obrotowych na początek roku</t>
  </si>
  <si>
    <t>Wydatki</t>
  </si>
  <si>
    <t>Stan środków obrotowych na koniec roku</t>
  </si>
  <si>
    <t>Dochody</t>
  </si>
  <si>
    <t xml:space="preserve"> Plan dochodów i wydatków dochodów własnych na 2009 r.</t>
  </si>
  <si>
    <t>Plan przychodów i wydatków funduszy celowych na 2009 r.</t>
  </si>
  <si>
    <t>Plan na 2009 r.</t>
  </si>
  <si>
    <t>Fundusz Gospodarki Zasobem Geodezyjnym i Kartograficznym</t>
  </si>
  <si>
    <t>Nazwa instytucji</t>
  </si>
  <si>
    <t>Kwota dotacji</t>
  </si>
  <si>
    <t>Dotacje podmiotowe w 2009 r.</t>
  </si>
  <si>
    <t>Udzielone pożyczki</t>
  </si>
  <si>
    <t>Wykup papierów wartościowych</t>
  </si>
  <si>
    <t>Jednostka otrzymująca dotację</t>
  </si>
  <si>
    <t xml:space="preserve">* w przypadku dotacji celowych na zadania własne gminy realizowane przez podmioty należące i nienależące do sektora finansów publicznych   </t>
  </si>
  <si>
    <t>"wyłoniona w drodze konkursu"</t>
  </si>
  <si>
    <t xml:space="preserve">w 2009 r. realizowanych w trybie ustawy o pożytku publicznym i o wolontariacie,  w rubryce jednostka otrzymująca dotację wpisać         </t>
  </si>
  <si>
    <t>Przychody i rozchody budżetu w 2009 r.</t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</si>
  <si>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</si>
  <si>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</si>
  <si>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</si>
  <si>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</si>
  <si>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</si>
  <si>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</si>
  <si>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</si>
  <si>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</si>
  <si>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</si>
  <si>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</si>
  <si>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</si>
  <si>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</si>
  <si>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</si>
  <si>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</si>
  <si>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</si>
  <si>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</si>
  <si>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</si>
  <si>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</si>
  <si>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</si>
  <si>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</si>
  <si>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</si>
  <si>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</si>
  <si>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</si>
  <si>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</si>
  <si>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</si>
  <si>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</si>
  <si>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</si>
  <si>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</si>
  <si>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</si>
  <si>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</si>
  <si>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</si>
  <si>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</si>
  <si>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</si>
  <si>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</si>
  <si>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</si>
  <si>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</si>
  <si>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</si>
  <si>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</si>
  <si>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</si>
  <si>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</si>
  <si>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</si>
  <si>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</si>
  <si>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</si>
  <si>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</si>
  <si>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</si>
  <si>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</si>
  <si>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</si>
  <si>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</si>
  <si>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Wykup obligacji</t>
  </si>
  <si>
    <t>§ 971</t>
  </si>
  <si>
    <t>Rozchody z tytułu innych rozliczeń</t>
  </si>
  <si>
    <t>§ 995</t>
  </si>
  <si>
    <t>010</t>
  </si>
  <si>
    <t>01005</t>
  </si>
  <si>
    <t>020</t>
  </si>
  <si>
    <t>02001</t>
  </si>
  <si>
    <t>700</t>
  </si>
  <si>
    <t>70005</t>
  </si>
  <si>
    <t>710</t>
  </si>
  <si>
    <t>71013</t>
  </si>
  <si>
    <t>71014</t>
  </si>
  <si>
    <t>71015</t>
  </si>
  <si>
    <t>750</t>
  </si>
  <si>
    <t>75011</t>
  </si>
  <si>
    <t>754</t>
  </si>
  <si>
    <t>75411</t>
  </si>
  <si>
    <t>851</t>
  </si>
  <si>
    <t>85156</t>
  </si>
  <si>
    <t>853</t>
  </si>
  <si>
    <t>85321</t>
  </si>
  <si>
    <t>Centrum Kształcenia Praktycznego</t>
  </si>
  <si>
    <t>801</t>
  </si>
  <si>
    <t>80140</t>
  </si>
  <si>
    <t>Specjalny Ośrodek Szkolno Wychowawczy</t>
  </si>
  <si>
    <t>854</t>
  </si>
  <si>
    <t>85403</t>
  </si>
  <si>
    <t>85410</t>
  </si>
  <si>
    <t>Dochody budżetu powiatu na 2009 r.</t>
  </si>
  <si>
    <t>Wydatki budżetu powiatu na  2009 r.</t>
  </si>
  <si>
    <t>2110</t>
  </si>
  <si>
    <t>Dotacje celowe otrzymane z budżetu państwa na zadania bieżące z zakresu administracji rządowej oraz inne zadania zlecone ustawami realizowane przez powiat</t>
  </si>
  <si>
    <t>2460</t>
  </si>
  <si>
    <t>Środki otrzymane od pozostałych jednostek zaliczanych do sektora finansów publicznych na realizację zadań bieżących jednostek zaliczanych do sektora finansów publicznych</t>
  </si>
  <si>
    <t>600</t>
  </si>
  <si>
    <t>60014</t>
  </si>
  <si>
    <t>0970</t>
  </si>
  <si>
    <t>Wpływy z różnych dochodów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</si>
  <si>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</si>
  <si>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</si>
  <si>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</si>
  <si>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</si>
  <si>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0770</t>
  </si>
  <si>
    <t>Wpłaty z tytułu odpłatnego nabycia prawa własności oraz prawa użytkowania wieczystego nieruchomości</t>
  </si>
  <si>
    <t>2360</t>
  </si>
  <si>
    <t>Dochody jednostek samorządu terytorialnego związane z realizacją zadań z zakresu administracji rządowej oraz innych zadań zleconych ustawami</t>
  </si>
  <si>
    <t>75020</t>
  </si>
  <si>
    <t>0420</t>
  </si>
  <si>
    <t>0920</t>
  </si>
  <si>
    <t>Pozostałe odsetki</t>
  </si>
  <si>
    <t>75045</t>
  </si>
  <si>
    <t>2120</t>
  </si>
  <si>
    <t>Dotacje celowe otrzymane z budżetu państwa na zadania bieżące realizowane przez powiat na podstawie porozumień z organami administracji rządowej</t>
  </si>
  <si>
    <t>756</t>
  </si>
  <si>
    <t>75618</t>
  </si>
  <si>
    <t>Wpływy z opłaty komunikacyjnej</t>
  </si>
  <si>
    <t>0490</t>
  </si>
  <si>
    <t>Wpływy z innych lokalnych opłat pobieranych przez jednostki samorządu terytorialnego na podstawie odrębnych ustaw</t>
  </si>
  <si>
    <t>75622</t>
  </si>
  <si>
    <t>0010</t>
  </si>
  <si>
    <t>Podatek dochodowy od osób fizycznych</t>
  </si>
  <si>
    <t>0020</t>
  </si>
  <si>
    <t>Podatek dochodowy od osób prawnych</t>
  </si>
  <si>
    <t>758</t>
  </si>
  <si>
    <t>75801</t>
  </si>
  <si>
    <t>2920</t>
  </si>
  <si>
    <t>Subwencje ogólne z budżetu państwa</t>
  </si>
  <si>
    <t>75803</t>
  </si>
  <si>
    <t>75832</t>
  </si>
  <si>
    <t>80120</t>
  </si>
  <si>
    <t>80130</t>
  </si>
  <si>
    <t>0690</t>
  </si>
  <si>
    <t>Wpływy z różnych opłat</t>
  </si>
  <si>
    <t>0830</t>
  </si>
  <si>
    <t>Wpływy z usług</t>
  </si>
  <si>
    <t>85111</t>
  </si>
  <si>
    <t>85195</t>
  </si>
  <si>
    <t>852</t>
  </si>
  <si>
    <t>85201</t>
  </si>
  <si>
    <t>2320</t>
  </si>
  <si>
    <t>Dotacje celowe otrzymane z powiatu na zadania bieżące realizowane na podstawie porozumień (umów) między jednostkami samorządu terytorialnego</t>
  </si>
  <si>
    <t>85202</t>
  </si>
  <si>
    <t>2130</t>
  </si>
  <si>
    <t>Dotacje celowe otrzymane z budżetu państwa na realizację bieżących zadań własnych powiatu</t>
  </si>
  <si>
    <t>85204</t>
  </si>
  <si>
    <t>85322</t>
  </si>
  <si>
    <t>2690</t>
  </si>
  <si>
    <t>Środki z Funduszu Pracy otrzymane przez powiat z przeznaczeniem na finansowanie kosztów wynagrodzenia i składek na ubezpieczenia społeczne pracowników powiatowego urzędu pracy</t>
  </si>
  <si>
    <t>85324</t>
  </si>
  <si>
    <t>85333</t>
  </si>
  <si>
    <t>85406</t>
  </si>
  <si>
    <t>"Przebudowa drogi powiatowej nr 0608 T (15910) Siekierno - Radkowice - Rzepin na odcinku Bronkowice - Rzepin" 2005-2014</t>
  </si>
  <si>
    <t>"Przebudowa drogi powiatowej nr 0598 T (15898) Dąbrowa Dolna - Grabków - Bostów" 2005 - 2014</t>
  </si>
  <si>
    <t>"Rozbudowa ciągu drogi powiatowej 0617 T (15921) Starachowice - Lubienia odcinek od drogi nr 42 do ulicy Krańcowej" 2007 - 2015</t>
  </si>
  <si>
    <t>Razem dział 600:</t>
  </si>
  <si>
    <t>Rozbudowa Szpitala projekt "Wyposażenie Szpitala Miejskiego w Starachowicach"</t>
  </si>
  <si>
    <t>Razem dział 851:</t>
  </si>
  <si>
    <t>Powiat Starachowicki 
ZOI</t>
  </si>
  <si>
    <t>"Modernizacja budynku Specjalnego Ośrodka Szkolno-Wychowawczego w Starachowicach"</t>
  </si>
  <si>
    <t>Rolnictwo i łowiectwo</t>
  </si>
  <si>
    <t>Prace geodezyjno-urządzeniowe na potrzeby rolnictwa</t>
  </si>
  <si>
    <t>Leśnictwo</t>
  </si>
  <si>
    <t>Gospodarka leśna</t>
  </si>
  <si>
    <t>02002</t>
  </si>
  <si>
    <t>Nadzór na gospodarką leśną</t>
  </si>
  <si>
    <t>Transport i łączność</t>
  </si>
  <si>
    <t>Drogi publiczne powiatowe</t>
  </si>
  <si>
    <t>630</t>
  </si>
  <si>
    <t>Turystyka</t>
  </si>
  <si>
    <t>63003</t>
  </si>
  <si>
    <t>Zadania w zakresie upowszechniania turystyki</t>
  </si>
  <si>
    <t>63095</t>
  </si>
  <si>
    <t>Pozostała działalność</t>
  </si>
  <si>
    <t>Gospodarka mieszkaniowa</t>
  </si>
  <si>
    <t>Gospodarka gruntami i nieruchomościami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</si>
  <si>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</si>
  <si>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</si>
  <si>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</si>
  <si>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</si>
  <si>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</si>
  <si>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</si>
  <si>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75019</t>
  </si>
  <si>
    <t>Rady powiatów</t>
  </si>
  <si>
    <t>Starostwa powiatowe</t>
  </si>
  <si>
    <t xml:space="preserve">75045 </t>
  </si>
  <si>
    <t>Komisje poborowe</t>
  </si>
  <si>
    <t>75058</t>
  </si>
  <si>
    <t>Działalność informacyjna i kulturalna prowadzona za granicą</t>
  </si>
  <si>
    <t>75075</t>
  </si>
  <si>
    <t>Promocja jednostek samorządu terytorialnego</t>
  </si>
  <si>
    <t>Bezpieczeńtwo publiczne i ochrona przeciwpożarowa</t>
  </si>
  <si>
    <t>Komendy powiatowe Państwowej Straży Pożarnej</t>
  </si>
  <si>
    <t>75421</t>
  </si>
  <si>
    <t>Zarządzanie kryzysowe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</si>
  <si>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</si>
  <si>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</si>
  <si>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</si>
  <si>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</si>
  <si>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</si>
  <si>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75704</t>
  </si>
  <si>
    <t>Rozliczenia z tytułu poręczeń i gwarancji udzielonych przez Skarb Państwa lub jednostkę samorządu terytorialnego</t>
  </si>
  <si>
    <t>Różne rozliczenia</t>
  </si>
  <si>
    <t>75818</t>
  </si>
  <si>
    <t>Rezerwy ogólne i celowe</t>
  </si>
  <si>
    <t>Oświata i wychowanie</t>
  </si>
  <si>
    <t>Licea ogólnokształcące</t>
  </si>
  <si>
    <t>80123</t>
  </si>
  <si>
    <t>Licea profilowane</t>
  </si>
  <si>
    <t>Szkoły zawodowe</t>
  </si>
  <si>
    <t>Centra kształcenia ustawicznego i praktycznego oraz ośrodki dokształcania zawodowego</t>
  </si>
  <si>
    <t>80102</t>
  </si>
  <si>
    <t>Szkoły podstawowe specjalne</t>
  </si>
  <si>
    <t>80111</t>
  </si>
  <si>
    <t>Gimnazja specjalne</t>
  </si>
  <si>
    <t>80146</t>
  </si>
  <si>
    <t>Dokształcanie i doskonalenie nauczycieli</t>
  </si>
  <si>
    <t>80195</t>
  </si>
  <si>
    <t>Ochrona zdrowia</t>
  </si>
  <si>
    <t>Szpitale ogólne</t>
  </si>
  <si>
    <t>Środki na ubezpieczenie zdrowotne oraz świadczenia dla osób nieobjętych obowiązkiem ubezpieczenia zdrowotnego</t>
  </si>
  <si>
    <t>Pomoc społeczne</t>
  </si>
  <si>
    <t>Placówki opiekuńczo - wychowawcze</t>
  </si>
  <si>
    <t>Domy pomocy społecznej</t>
  </si>
  <si>
    <t>85218</t>
  </si>
  <si>
    <t>Powiatowe centra pomocy rodzinie</t>
  </si>
  <si>
    <t>Rodziny zastępcze</t>
  </si>
  <si>
    <t>85233</t>
  </si>
  <si>
    <t>85295</t>
  </si>
  <si>
    <t>Pozostałe zadania w zakresie polityki społecznej</t>
  </si>
  <si>
    <t>85311</t>
  </si>
  <si>
    <t>Rehabilitacja zawodowa i społeczna osób niepełnosprawnych</t>
  </si>
  <si>
    <t>Zespoły do spraw orzekania o stopniu niepełnosprawności</t>
  </si>
  <si>
    <t>Powiatowe urzędy pracy</t>
  </si>
  <si>
    <t>Edukacyjna opieka wychowawcza</t>
  </si>
  <si>
    <t>Specjalne ośrodki szkolno - wychowawcze</t>
  </si>
  <si>
    <t>Poradnie psychologiczno pedagogiczne, w tym poradnie specjalistyczne</t>
  </si>
  <si>
    <t>85407</t>
  </si>
  <si>
    <t>Placówki wychowania pozaszkolnego</t>
  </si>
  <si>
    <t>Internaty i bursy szkolne</t>
  </si>
  <si>
    <t>85446</t>
  </si>
  <si>
    <t>85495</t>
  </si>
  <si>
    <t>900</t>
  </si>
  <si>
    <t>Gospodarka komunalna i ochrona środowiska</t>
  </si>
  <si>
    <t>90095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</si>
  <si>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</si>
  <si>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</si>
  <si>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</si>
  <si>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</si>
  <si>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</si>
  <si>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</si>
  <si>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92118</t>
  </si>
  <si>
    <t>Muzea</t>
  </si>
  <si>
    <t>92195</t>
  </si>
  <si>
    <t>926</t>
  </si>
  <si>
    <t>Kultura fizyczna i sport</t>
  </si>
  <si>
    <t>75095</t>
  </si>
  <si>
    <t>75405</t>
  </si>
  <si>
    <t>Komendy powiatowe Policji</t>
  </si>
  <si>
    <t>80121</t>
  </si>
  <si>
    <t>Licea ogólnokształcące specjalne</t>
  </si>
  <si>
    <t>80134</t>
  </si>
  <si>
    <t>Szkoły zawodowe specjalne</t>
  </si>
  <si>
    <t>"Przebudowa drogi powiatowej nr 0563 T Mirzec - Wąchock"
2003-2014</t>
  </si>
  <si>
    <t>"Przebudowa drogi powiatowej nr 0625 T (15959) Krynki - Brody
2008-2012</t>
  </si>
  <si>
    <t>A.
B.  160 000
C.
D.</t>
  </si>
  <si>
    <t xml:space="preserve">A. 900 000     
B. 450 000
C.
D. </t>
  </si>
  <si>
    <t>Zarząd Dróg Powiatowych</t>
  </si>
  <si>
    <t>Utrzymanie dzieci w placówkach w innych powiatach</t>
  </si>
  <si>
    <t>Powiaty zgodnie z zawartymi porozumieniami</t>
  </si>
  <si>
    <t>Dofinansowanie do działalności Biblioteki Miejskiej wykonujacej zadania Powiatowej Biblioteki Publicznej na podstawie porozumienia</t>
  </si>
  <si>
    <t>Gmina Starachowice</t>
  </si>
  <si>
    <t>Wyłonione w drodze konkursu</t>
  </si>
  <si>
    <t>II. Dochody i wydatki związane z realizacją zadań przejętych przez Powiat do realizacji w drodze umowy lub porozumienia</t>
  </si>
  <si>
    <t>Dzieci w placówkach innych Starostw Powiatowych</t>
  </si>
  <si>
    <t>6300</t>
  </si>
  <si>
    <t>Wpływy z tytułu pomocy finansowej udzielanej między jednostkami samorządu terytorialnego na dofinansowanie własnych zadań inwestycyjnych i zakupów inwestycyjnych</t>
  </si>
  <si>
    <t>6430</t>
  </si>
  <si>
    <t>Dotacje celowe otrzymane z budżetu państwa na realizację inwestycji i zakupów inwestycyjnych własnych powiat</t>
  </si>
  <si>
    <t>"Przebudowa mostu na rzece Kamiennej w ciągu ul. 17 Stycznia w m. Starachowice"</t>
  </si>
  <si>
    <t>"Przebudowa drogi powiatowej nr 0598 T (15898) Dąbrowa Dolna - Grabków - Bostów" 2005-2014</t>
  </si>
  <si>
    <t>Razem dział 852:</t>
  </si>
  <si>
    <t>"Przebudowa drogi powiatowej nr 0563 T Mirzec - Wąchock 2003 - 2014</t>
  </si>
  <si>
    <t>"Przebudowa drogi powiatowej nr 0625 T (15959) Krynki - Brody 
2008-2012</t>
  </si>
  <si>
    <t>"Przebudowa mostu na rzece Kamiennej w ciągu ul. 17 Stycznia w m.Starachowice"</t>
  </si>
  <si>
    <t>Ogółem;</t>
  </si>
  <si>
    <t>Powiat Starachowicki</t>
  </si>
  <si>
    <t>2008-2009</t>
  </si>
  <si>
    <t xml:space="preserve">Priorytet: </t>
  </si>
  <si>
    <t>2707</t>
  </si>
  <si>
    <t>Środki na dofinansowanie własnych zadań bieżących gmin (związków gmin), powiatów (związków powiatów), samorządów województw, pozyskane z innych źródeł.
Pozostałe.</t>
  </si>
  <si>
    <t>CKP</t>
  </si>
  <si>
    <t>"Przebudowa drogi powiatowej nr 0567T (15862) Tychów Stary-Ostrożanka-Małyszyn w geanicach województwa świętokrzyskiego Pastwiska"
2009-2014</t>
  </si>
  <si>
    <t>A.
B.  100 000
C.
D.</t>
  </si>
  <si>
    <t>Zarząd Powiatu 
Zarząd Dróg Powiatowych</t>
  </si>
  <si>
    <t>6208</t>
  </si>
  <si>
    <t>Dotacje rozwojowe
Finansowanie programów i projektów ze środków strukturalnych, Funduszy Spójności oraz z Funduszy unijnych finansujących Wspólną Politykę Rolną.</t>
  </si>
  <si>
    <t>"Przebudowa ul. Nowowiejskiej w m. Starachowice"</t>
  </si>
  <si>
    <t xml:space="preserve">A.      
B.  260 000
C.
D. </t>
  </si>
  <si>
    <t>"Przebudowa drogi powiatowej nr 0567T (15862) Tychów Stary - Ostrożanka-Małyszyn w granicach województwa świętokrzyskiego - Pastwiska"
2009-2014</t>
  </si>
  <si>
    <t>Informatyzacja Starostwa Powiatowego</t>
  </si>
  <si>
    <t>Starostwo Powiatowe</t>
  </si>
  <si>
    <t>Razem dział 750:</t>
  </si>
  <si>
    <t>"Przebudowa drogi powiatowej nr 0612T (15915) Rzepin - Dąbrowa "
2006-2010</t>
  </si>
  <si>
    <t xml:space="preserve">A.  837 986 
B.  418 993
C. 
D. </t>
  </si>
  <si>
    <t>A.  1 000 344
B.     500 172
C.
D.</t>
  </si>
  <si>
    <t>"Rozbudowa głównego układu komunikacyjnego dróg powiatowych na terenie miasta Starachowice w nawiązaniu do istniejącej sieci dróg krajowych i wojewódzkich oraz połączeń z Gminami Powiatu"
2008-2013</t>
  </si>
  <si>
    <t>"Przebudowa zatok autobusowych na drogach powiatowych Powiatu Starachowickiego"</t>
  </si>
  <si>
    <t>11.</t>
  </si>
  <si>
    <t>12.</t>
  </si>
  <si>
    <t>2008-2013</t>
  </si>
  <si>
    <t>13.</t>
  </si>
  <si>
    <t>2005-2014</t>
  </si>
  <si>
    <t>2007-2015</t>
  </si>
  <si>
    <t>"Przebudowa drogi powiatowej nr 0612T (15915) Rzepin - Dąbrowa " 
2006-2010</t>
  </si>
  <si>
    <t xml:space="preserve">A.  54 600      
B.
C.
D. </t>
  </si>
  <si>
    <t xml:space="preserve">w tym:
kredyty w związku z umową zawartą z podmiotem dysponującym środkami określonymi w art.. 5 ust. 3 ustawy o finansach publicznych </t>
  </si>
  <si>
    <t>V - 2008
IV - 2010</t>
  </si>
  <si>
    <t>PUP Starachowice</t>
  </si>
  <si>
    <t>2008</t>
  </si>
  <si>
    <t>Dotacje rozwojowe oraz środki na finansowanie Wspólnej Polityki Rolnej.Finansowanie programów i projektów ze środków funduszy strukturalnych, Funduszu Spójności oraz z funduszy unijnych finansujących Wspólną Politykę Rolną.</t>
  </si>
  <si>
    <t xml:space="preserve">A.  896 816
B.  523 143
C. 
D. </t>
  </si>
  <si>
    <t xml:space="preserve">A. 415 000    
B.
C.
D. </t>
  </si>
  <si>
    <t>** Środki własne do refundacji przez Unię</t>
  </si>
  <si>
    <t>Przebudowa drogi dojazdowej do budynku Starostwa Powiatowego w Starachowicach ul. Dr Władysława Borkowskiego 4 wraz z istniejącym parkingiem dla potrzeb przeciwpożarowych oraz budowa parkingu od strony ulicy Krywki</t>
  </si>
  <si>
    <t xml:space="preserve">Starostwo Powiatowe </t>
  </si>
  <si>
    <t>Dział 600:</t>
  </si>
  <si>
    <t>Dział 750:</t>
  </si>
  <si>
    <t>Ogółem:</t>
  </si>
  <si>
    <t xml:space="preserve">A.      
B. 
C.
D. </t>
  </si>
  <si>
    <t>14.</t>
  </si>
  <si>
    <t>Rewitalizacja zabytkowej linii kolejki wąskotorowej Starachowice Wschodnie Wąskotorowe - Iłża</t>
  </si>
  <si>
    <t>Razem dział: 854:</t>
  </si>
  <si>
    <t>Razem dział 921:</t>
  </si>
  <si>
    <t>Zgodnie z zawartymi porozumieniami</t>
  </si>
  <si>
    <t>2008-2010</t>
  </si>
  <si>
    <t>Projekt: Rewitalizacja zabytkowej linii kolejki wąskotorowej Starachowickiej Kolejki Dojazdowej Starachowice Wschodnie Wąskotorowe - Iłża. Odcinek Lubienia - Marcule Nadlesnictwo</t>
  </si>
  <si>
    <t>§ 083 - Wpływy z usług</t>
  </si>
  <si>
    <t>§ 0920 - Pozostałe odsetki</t>
  </si>
  <si>
    <t>III</t>
  </si>
  <si>
    <t>Wydatki:</t>
  </si>
  <si>
    <t>§ 2960 - Przelewy redystrybucyjne</t>
  </si>
  <si>
    <t>§ 4170 - Wynagrodzenia bezosobowe</t>
  </si>
  <si>
    <t>§ 4210 - Zakup materiałów i wyposażenia</t>
  </si>
  <si>
    <t>§ 4260 - Zakup energii</t>
  </si>
  <si>
    <t>§ 4270 - Zakup usług remontowych</t>
  </si>
  <si>
    <t>§ 4300 - Zakup usług pozostałych</t>
  </si>
  <si>
    <t>§ 4370 - Opłaty z tytułu usług telekomunikacyjnych telefonii stacjonarnej</t>
  </si>
  <si>
    <t>§ 4700 - Szkolenia pracowników niebędących członkami korpusu służby cywilnej</t>
  </si>
  <si>
    <t>§ 4740 - Zakup materiałów papierniczych do sprzętu drukarskiego i urządzeń kserograficznych</t>
  </si>
  <si>
    <t>§ 4750 - Zakup akcesoriów komputerowych, w tym programów i licencji</t>
  </si>
  <si>
    <t>§ 6120 - Wydatki na zakupy inwestycyjne funduszy celowych</t>
  </si>
  <si>
    <t>IV</t>
  </si>
  <si>
    <t xml:space="preserve">Powiatowy Zakład Aktywności Zawodowej </t>
  </si>
  <si>
    <t>Warsztat Terapii Zajęciowej Starachowice</t>
  </si>
  <si>
    <t xml:space="preserve">Warsztat Terapii Zajęciowej Kałków </t>
  </si>
  <si>
    <t xml:space="preserve">Muzeum Przyrody i Techniki Ekomuzeum im. Jana Pazdura </t>
  </si>
  <si>
    <t xml:space="preserve">A. 801 669     
B. 467 641
C.
D. </t>
  </si>
  <si>
    <t xml:space="preserve">A.  873 542    
B.  509 566
C.
D. </t>
  </si>
  <si>
    <t xml:space="preserve">A. 647 832     
B.
C.
D. </t>
  </si>
  <si>
    <t xml:space="preserve">A. 1 200 000     
B.
C.
D. </t>
  </si>
  <si>
    <t xml:space="preserve">
848 896</t>
  </si>
  <si>
    <t xml:space="preserve">A. 4 791560     
B.
C.
D. </t>
  </si>
  <si>
    <t>85154</t>
  </si>
  <si>
    <t xml:space="preserve">Przeciwdziałania alkoholizmowi </t>
  </si>
  <si>
    <t>85395</t>
  </si>
  <si>
    <t>92605</t>
  </si>
  <si>
    <t xml:space="preserve">Zadania w zakresie kultury fizycznej i sportu </t>
  </si>
  <si>
    <t xml:space="preserve">                                                                            </t>
  </si>
  <si>
    <t xml:space="preserve">Organizacja czasu wolnego oraz wypoczynku dla dzieci i młodzieży poprzez edukację i sport oraz rozwijanie indywidualnych zainteresowań  </t>
  </si>
  <si>
    <t xml:space="preserve">Konserwacja i modernizacja istniejących szlaków turystycznych. Wyposażenie szlaków w elementy infrastruktury turystycznej </t>
  </si>
  <si>
    <t xml:space="preserve">Opracowanie i wytyczanie w terenie nowych szlaków turystycznych </t>
  </si>
  <si>
    <t xml:space="preserve">Organizacja imprez oraz zajęć sportowych i rekreacyjnych </t>
  </si>
  <si>
    <t xml:space="preserve">Atrakcje turystyczne powiatu- informacja wizualna w terenie. Opracowanie treści i wykonanie tablic informacyjnych dotyczących obiektów zabytkowych i przyrodniczych Powiatu Starachowickiego                     ( zadanie wieloetapowe ) </t>
  </si>
  <si>
    <t xml:space="preserve">Organizacja świąt i rocznic państwowych </t>
  </si>
  <si>
    <t xml:space="preserve">Profilaktyka i rozwiązywanie problemów alkoholowych oraz promocja zdrowia </t>
  </si>
  <si>
    <t xml:space="preserve">Szkolenia z zakresu udzielania pierwszej pomocy i ratownictwa drogowego </t>
  </si>
  <si>
    <t xml:space="preserve">Prowadzenie zajęć sportowych z dziećmi i młodzieżą w klubach sportowych </t>
  </si>
  <si>
    <t xml:space="preserve">Udział w krajowych i zagranicznych zawodach sportowych </t>
  </si>
  <si>
    <t xml:space="preserve">Wspieranie przedsięwzięć artystycznych o charakterze regionalnym i ponadregionalnym </t>
  </si>
  <si>
    <t xml:space="preserve">Promocja Powiatu - inicjatywy wydawnicze, organizacja konkursów fotografii krajoznawczej </t>
  </si>
  <si>
    <t xml:space="preserve">Organizacja okolicznościowych spotkań, imprez integracyjnych dla osób niepełnosprawnych  </t>
  </si>
  <si>
    <t xml:space="preserve">Poprawa jakości życia osób niepełnosprawnych i ich rodzin </t>
  </si>
  <si>
    <t>Dofinansowanie do programu " Regio Ferrea- zagospodarowanie na cele muzealne infrastruktury byłej huty żelaza Starachowice"</t>
  </si>
  <si>
    <t xml:space="preserve">Promocja Powiatu na przeglądach, konkursach lub festiwalach tanecznych </t>
  </si>
  <si>
    <t>Razem dział 720:</t>
  </si>
  <si>
    <t>Rozbudowa infrastruktury informatycznej JST - Elektroniczny obieg dokumentów</t>
  </si>
  <si>
    <t>720</t>
  </si>
  <si>
    <t>Informatyka</t>
  </si>
  <si>
    <t>72095</t>
  </si>
  <si>
    <t xml:space="preserve"> </t>
  </si>
  <si>
    <t xml:space="preserve">Załącznik Nr 1 do Uchwały Nr XXX/210/2008
Rady Powiatu w Starachowicach
z dnia 30 grudnia 2008 roku
</t>
  </si>
  <si>
    <t xml:space="preserve">Załącznik Nr 3 do Uchwały Nr XXX/210/2008
Rady Powiatu w Starachowicach
z dnia 30 grudnia 2008 roku
</t>
  </si>
  <si>
    <t xml:space="preserve">Załącznik Nr 2 do Uchwały Nr XXX/210/2008
Rady Powiatu w Starachowicach
z dnia 30 grudnia 2008 roku
</t>
  </si>
  <si>
    <t xml:space="preserve">Załącznik Nr 3a do Uchwały Nr XXX/210/2008
Rady Powiatu w Starachowicach
z dnia 30 grudnia 2008 roku
</t>
  </si>
  <si>
    <t xml:space="preserve">Załącznik Nr 4 do Uchwały Nr XXX/210/2008
Rady Powiatu w Starachowicach
z dnia 30 grudnia 2008 roku
</t>
  </si>
  <si>
    <r>
      <t xml:space="preserve">Program: </t>
    </r>
    <r>
      <rPr>
        <b/>
        <sz val="11"/>
        <rFont val="Bookman Old Style"/>
        <family val="1"/>
      </rPr>
      <t xml:space="preserve">Uczenie się przez całe życie     </t>
    </r>
  </si>
  <si>
    <r>
      <t>Działanie:</t>
    </r>
    <r>
      <rPr>
        <b/>
        <sz val="11"/>
        <rFont val="Bookman Old Style"/>
        <family val="1"/>
      </rPr>
      <t xml:space="preserve"> </t>
    </r>
  </si>
  <si>
    <r>
      <t xml:space="preserve">Projekt: </t>
    </r>
    <r>
      <rPr>
        <b/>
        <sz val="11"/>
        <rFont val="Bookman Old Style"/>
        <family val="1"/>
      </rPr>
      <t>Moblilności Leonardo Da Vinci pt."Wspieranie kariery zawodowej uczniów"</t>
    </r>
  </si>
  <si>
    <r>
      <t xml:space="preserve">Program: </t>
    </r>
    <r>
      <rPr>
        <b/>
        <sz val="11"/>
        <rFont val="Bookman Old Style"/>
        <family val="1"/>
      </rPr>
      <t>Program Operacyjny Kapitał Ludzki</t>
    </r>
    <r>
      <rPr>
        <sz val="11"/>
        <rFont val="Bookman Old Style"/>
        <family val="1"/>
      </rPr>
      <t xml:space="preserve">         </t>
    </r>
  </si>
  <si>
    <r>
      <t xml:space="preserve">Priorytet: </t>
    </r>
    <r>
      <rPr>
        <b/>
        <sz val="11"/>
        <rFont val="Bookman Old Style"/>
        <family val="1"/>
      </rPr>
      <t>6.Kapitał ludzki</t>
    </r>
  </si>
  <si>
    <r>
      <t xml:space="preserve">Działanie: </t>
    </r>
    <r>
      <rPr>
        <b/>
        <sz val="11"/>
        <rFont val="Bookman Old Style"/>
        <family val="1"/>
      </rPr>
      <t>6.1 Kapitał Ludzki</t>
    </r>
  </si>
  <si>
    <r>
      <t xml:space="preserve">Projekt: </t>
    </r>
    <r>
      <rPr>
        <b/>
        <sz val="11"/>
        <rFont val="Bookman Old Style"/>
        <family val="1"/>
      </rPr>
      <t>Dobry kontakt - wspólny sukces</t>
    </r>
  </si>
  <si>
    <t xml:space="preserve">Załącznik Nr 4a do Uchwały Nr XXX/210/2008
Rady Powiatu w Starachowicach
z dnia 30 grudnia 2008 roku
</t>
  </si>
  <si>
    <t xml:space="preserve">Załącznik Nr 4b do Uchwały Nr XXX/210/2008
Rady Powiatu w Starachowicach
z dnia 30 grudnia 2008 roku
</t>
  </si>
  <si>
    <r>
      <t>§ 941 do 944</t>
    </r>
    <r>
      <rPr>
        <vertAlign val="superscript"/>
        <sz val="10"/>
        <rFont val="Bookman Old Style"/>
        <family val="1"/>
      </rPr>
      <t xml:space="preserve">1) </t>
    </r>
  </si>
  <si>
    <t xml:space="preserve">Załącznik Nr 5 do Uchwały Nr XXX/210/2008
Rady Powiatu w Starachowicach
z dnia 30 grudnia 2008 roku
</t>
  </si>
  <si>
    <r>
      <t>1)</t>
    </r>
    <r>
      <rPr>
        <sz val="10"/>
        <rFont val="Bookman Old Style"/>
        <family val="1"/>
      </rPr>
      <t xml:space="preserve"> w przypadku wystąpienia takiego źródła przychodów podać kwotę przychodów                                                                               w każdym z występujących paragrafów przychodów </t>
    </r>
    <r>
      <rPr>
        <b/>
        <sz val="10"/>
        <rFont val="Bookman Old Style"/>
        <family val="1"/>
      </rPr>
      <t>osobno</t>
    </r>
  </si>
  <si>
    <t xml:space="preserve">Załącznik Nr 6 do Uchwały Nr XXX/210/2008
Rady Powiatu w Starachowicach
z dnia 30 grudnia 2008 roku
</t>
  </si>
  <si>
    <t xml:space="preserve">Załącznik Nr 7 do Uchwały Nr XXX/210/2008
Rady Powiatu w Starachowicach
z dnia 30 grudnia 2008 roku
</t>
  </si>
  <si>
    <t xml:space="preserve">Załącznik Nr 8 do Uchwały Nr XXX/210/2008
Rady Powiatu w Starachowicach
z dnia 30 grudnia 2008 roku
</t>
  </si>
  <si>
    <t xml:space="preserve">Załącznik Nr 9 do Uchwały Nr XXX/210/2008
Rady Powiatu w Starachowicach
z dnia 30 grudnia 2008 roku
</t>
  </si>
  <si>
    <t xml:space="preserve">Załącznik Nr 12 do Uchwały Nr XXX/210/2008
Rady Powiatu w Starachowicach
z dnia 30 grudnia 2008 roku
</t>
  </si>
  <si>
    <t xml:space="preserve">Załącznik Nr 11 do Uchwały Nr XXX/210/2008
Rady Powiatu w Starachowicach
z dnia 30 grudnia 2008 roku
</t>
  </si>
  <si>
    <t xml:space="preserve">Załącznik Nr 10 do Uchwały Nr XXX/210/2008
Rady Powiatu w Starachowicach
z dnia 30 grudnia 2008 roku
</t>
  </si>
  <si>
    <t>Powiatowy Fundusz Ochrony Środowiska i Gospodarki Wodnej</t>
  </si>
  <si>
    <t>na 2009 rok</t>
  </si>
  <si>
    <t>Plan finansowy funduszu celowego</t>
  </si>
  <si>
    <t xml:space="preserve"> w  zł</t>
  </si>
  <si>
    <t xml:space="preserve">   §  </t>
  </si>
  <si>
    <t xml:space="preserve"> 2009r.</t>
  </si>
  <si>
    <t>900         90011</t>
  </si>
  <si>
    <t>Stan funduszu na początek roku</t>
  </si>
  <si>
    <t>&gt; środki pieniężne</t>
  </si>
  <si>
    <t>Przychody</t>
  </si>
  <si>
    <t>0580</t>
  </si>
  <si>
    <t>&gt; Grzywny i inne kary pieniężne od osób prawnych i innych jednostek organizacyjnych</t>
  </si>
  <si>
    <t>&gt; Wpływy z różnych opłat</t>
  </si>
  <si>
    <t>2440</t>
  </si>
  <si>
    <t>Dotacje przekazywane z funduszy celowych na realizację zadań bieżących dla jednostek sektora finansów publicznych</t>
  </si>
  <si>
    <t>&gt; Gmina Starachowice</t>
  </si>
  <si>
    <t xml:space="preserve">  -  Dofinansowanie do usuwania odpadów niebezpiecznych zawierających azbest</t>
  </si>
  <si>
    <t>&gt; Gmina Brody</t>
  </si>
  <si>
    <t>&gt;  Gmina Mirzec</t>
  </si>
  <si>
    <t>&gt;  Gmina Wąchock</t>
  </si>
  <si>
    <t>&gt;  Gmina Pawłów</t>
  </si>
  <si>
    <t>- Dofinansowanie do realizacji zadania pn. "Zamknięcie i rekultywacja składowiska odpadów komunalnych w Marcinkowie"</t>
  </si>
  <si>
    <t xml:space="preserve">publicznych </t>
  </si>
  <si>
    <t>Zakup materiałów i wyposażenia</t>
  </si>
  <si>
    <t>&gt; Imprezy ekologiczne: ("Sprzątanie Świata", konkursy ekologiczne)</t>
  </si>
  <si>
    <t>&gt; Organizowanie szkoleń dla rolników w zakresie rolnictwa i ochrony środowiska</t>
  </si>
  <si>
    <t>&gt; Zakup materiałów i wyposażenia</t>
  </si>
  <si>
    <t>4300</t>
  </si>
  <si>
    <t>Zakup usług pozostałych</t>
  </si>
  <si>
    <t>&gt; Obsługa funduszu</t>
  </si>
  <si>
    <t>&gt; Dofinansowanie do realizacji zadania związanego z rewitalizacją zabytkowej linii Starachowickiej Kolei Wąskotorowej Starachowice Wsch.-Iłża</t>
  </si>
  <si>
    <t>&gt; Zabezpieczenie na wypadek zagrożeń ekologicznych</t>
  </si>
  <si>
    <t>&gt; Sprawozdanie z wykonania "Powiatowego Planu Gospodarki Odpadami"</t>
  </si>
  <si>
    <t>4700</t>
  </si>
  <si>
    <t>Szkolenia pracowników niebędących członkami korpusu służby cywilnej</t>
  </si>
  <si>
    <t>4740</t>
  </si>
  <si>
    <t>Zakup materiałów papierniczych do sprzętu drukarskiego i urządzeń kserograficznych</t>
  </si>
  <si>
    <t>4750</t>
  </si>
  <si>
    <t>Zakup akcesoriów komputerowych w tym programów i licencji</t>
  </si>
  <si>
    <t>6120</t>
  </si>
  <si>
    <t>Wydatki na zakupy inwestycyjne funduszy celowych</t>
  </si>
  <si>
    <t>&gt; zakup kserokopiarki</t>
  </si>
  <si>
    <t>&gt; zakup dwóch komputerów</t>
  </si>
  <si>
    <t>6260</t>
  </si>
  <si>
    <t>Dotacje z funduszy celowych na finansowanie lub dofinasowanie kosztów realizacji inwestycji i zakupów inwestycyjnych jednostek sektora finansów publicznych</t>
  </si>
  <si>
    <t>w tym:
&gt; dofinansowanie do urządzenia zieleni na terenie Muzeum Przyrody i Techniki im. Jana Pazdura w Starachowicach po zakończeniu prac w ramach programu "Regio Ferrea"</t>
  </si>
  <si>
    <t>Stan funduszu na koniec roku</t>
  </si>
  <si>
    <t>Wydatki na programy i projekty realizowane ze środków pochodzących                         z budżetu Unii Europejskiej oraz innych źródeł zagranicznych, niepodlegających zwrotowi na 2009 rok</t>
  </si>
  <si>
    <t>Dochody i wydatki związane z realizacją zadań z zakresu administracji rządowej                             i innych zadań zleconych odrębnymi ustawami w 2009 r.</t>
  </si>
  <si>
    <t xml:space="preserve">Dotacje celowe </t>
  </si>
  <si>
    <r>
      <t xml:space="preserve">Program: </t>
    </r>
    <r>
      <rPr>
        <b/>
        <sz val="14"/>
        <rFont val="Bookman Old Style"/>
        <family val="1"/>
      </rPr>
      <t>Regionalny Program Operacyjny Województwa Świętokrzyskiego na lata 2007 - 2013</t>
    </r>
    <r>
      <rPr>
        <sz val="14"/>
        <rFont val="Bookman Old Style"/>
        <family val="1"/>
      </rPr>
      <t xml:space="preserve">        </t>
    </r>
  </si>
  <si>
    <r>
      <t xml:space="preserve">Priorytet: </t>
    </r>
    <r>
      <rPr>
        <b/>
        <sz val="14"/>
        <rFont val="Bookman Old Style"/>
        <family val="1"/>
      </rPr>
      <t xml:space="preserve">  3 Podnoszenie jakości systemu komunikacyjnego regionu</t>
    </r>
  </si>
  <si>
    <r>
      <t xml:space="preserve">Działanie: </t>
    </r>
    <r>
      <rPr>
        <b/>
        <sz val="14"/>
        <rFont val="Bookman Old Style"/>
        <family val="1"/>
      </rPr>
      <t>3.2 Rozwój systemu lokalnej infrastruktury komunikacji</t>
    </r>
  </si>
  <si>
    <r>
      <t xml:space="preserve">Projekt: </t>
    </r>
    <r>
      <rPr>
        <b/>
        <sz val="14"/>
        <rFont val="Bookman Old Style"/>
        <family val="1"/>
      </rPr>
      <t>Przebudowa Drogi Powiatowej Nr 0598 T (15898) Dąbrowa Dln. - Grabków - Bostów na odc. Grabków - Bostów</t>
    </r>
  </si>
  <si>
    <r>
      <t xml:space="preserve">Działanie: </t>
    </r>
    <r>
      <rPr>
        <b/>
        <sz val="14"/>
        <rFont val="Bookman Old Style"/>
        <family val="1"/>
      </rPr>
      <t>3.2 Rozwój nowoczesnej infrastruktury o znaczeniu regionalnym i ponadregionalnym</t>
    </r>
  </si>
  <si>
    <r>
      <t xml:space="preserve">Projekt: </t>
    </r>
    <r>
      <rPr>
        <b/>
        <sz val="14"/>
        <rFont val="Bookman Old Style"/>
        <family val="1"/>
      </rPr>
      <t>Przebudowa Ciągu Drogi Powiatowej Nr 0617T (15921) Starachowice - Lubienia odc. Drogi krajowej od drogi nr 42 do ul. Krańcowej</t>
    </r>
  </si>
  <si>
    <r>
      <t xml:space="preserve">Priorytet: </t>
    </r>
    <r>
      <rPr>
        <b/>
        <sz val="14"/>
        <rFont val="Bookman Old Style"/>
        <family val="1"/>
      </rPr>
      <t xml:space="preserve"> 3 Podnoszenie jakości systemu komunikacyjnego regionu</t>
    </r>
  </si>
  <si>
    <r>
      <t xml:space="preserve">Działanie: </t>
    </r>
    <r>
      <rPr>
        <b/>
        <sz val="14"/>
        <rFont val="Bookman Old Style"/>
        <family val="1"/>
      </rPr>
      <t>3.2 Rozwój systemów lokalnej infrastruktury komunikacyjnej</t>
    </r>
  </si>
  <si>
    <r>
      <t xml:space="preserve">Projekt: </t>
    </r>
    <r>
      <rPr>
        <b/>
        <sz val="14"/>
        <rFont val="Bookman Old Style"/>
        <family val="1"/>
      </rPr>
      <t>Przebudowa Drogi Powiatowej Nr 0608T (15910) Siekierno-Radkowice-Rzepin na odc. Bronkowice-Rzepin</t>
    </r>
  </si>
  <si>
    <r>
      <t xml:space="preserve">Projekt: </t>
    </r>
    <r>
      <rPr>
        <b/>
        <sz val="14"/>
        <rFont val="Bookman Old Style"/>
        <family val="1"/>
      </rPr>
      <t>Rozbudowa głównego układu komunikacyjnego dróg powiatowych na terenie miasta Starachowice w nawiązaniu do istniejacej sieci dróg krajowych i wojewódzkich oraz połączeń z Gminami Powiatu</t>
    </r>
  </si>
  <si>
    <r>
      <t xml:space="preserve">Program: </t>
    </r>
    <r>
      <rPr>
        <b/>
        <sz val="14"/>
        <rFont val="Bookman Old Style"/>
        <family val="1"/>
      </rPr>
      <t>Regionalny Program Operacyjny Województwa Świętokrzyskiego na lata 2007-2013</t>
    </r>
  </si>
  <si>
    <r>
      <t xml:space="preserve">Priorytet: </t>
    </r>
    <r>
      <rPr>
        <b/>
        <sz val="14"/>
        <rFont val="Bookman Old Style"/>
        <family val="1"/>
      </rPr>
      <t>2 Wsparcie innowacyjności, budowa społeczeństwa informacyjnego oraz wzrost potencjału inwestycyjnego regionu</t>
    </r>
  </si>
  <si>
    <r>
      <t xml:space="preserve">Działanie: </t>
    </r>
    <r>
      <rPr>
        <b/>
        <sz val="14"/>
        <rFont val="Bookman Old Style"/>
        <family val="1"/>
      </rPr>
      <t>2.2 Budowa infrastruktury społeczeństwa informacyjnego</t>
    </r>
  </si>
  <si>
    <r>
      <t>Projekt:</t>
    </r>
    <r>
      <rPr>
        <b/>
        <sz val="14"/>
        <rFont val="Bookman Old Style"/>
        <family val="1"/>
      </rPr>
      <t xml:space="preserve"> Informatyzacja Starostwa Powiatowego w Starachowicach</t>
    </r>
  </si>
  <si>
    <r>
      <t xml:space="preserve">Priorytet: </t>
    </r>
    <r>
      <rPr>
        <b/>
        <sz val="14"/>
        <rFont val="Bookman Old Style"/>
        <family val="1"/>
      </rPr>
      <t xml:space="preserve"> 5</t>
    </r>
    <r>
      <rPr>
        <sz val="14"/>
        <rFont val="Bookman Old Style"/>
        <family val="1"/>
      </rPr>
      <t xml:space="preserve"> </t>
    </r>
    <r>
      <rPr>
        <b/>
        <sz val="14"/>
        <rFont val="Bookman Old Style"/>
        <family val="1"/>
      </rPr>
      <t>Wzrost jakości infrastruktury społecznej oraz inwestycje w dziedzictwo kulturowe, turystykę i sport</t>
    </r>
  </si>
  <si>
    <r>
      <t xml:space="preserve">Działanie: </t>
    </r>
    <r>
      <rPr>
        <b/>
        <sz val="14"/>
        <rFont val="Bookman Old Style"/>
        <family val="1"/>
      </rPr>
      <t>5.1 Inwestycje w infrastrukturę ochrony zdrowia</t>
    </r>
  </si>
  <si>
    <r>
      <t xml:space="preserve">Projekt: </t>
    </r>
    <r>
      <rPr>
        <b/>
        <sz val="14"/>
        <rFont val="Bookman Old Style"/>
        <family val="1"/>
      </rPr>
      <t>Wyposażenie Szpitala Miejskiego w Starachowicach</t>
    </r>
  </si>
  <si>
    <r>
      <t xml:space="preserve">Program: </t>
    </r>
    <r>
      <rPr>
        <b/>
        <sz val="14"/>
        <rFont val="Bookman Old Style"/>
        <family val="1"/>
      </rPr>
      <t>Regionalny Program Operacyjny Województwa Świętokrzyskiego na lata 2007 - 2013</t>
    </r>
    <r>
      <rPr>
        <sz val="14"/>
        <rFont val="Bookman Old Style"/>
        <family val="1"/>
      </rPr>
      <t xml:space="preserve">       </t>
    </r>
  </si>
  <si>
    <r>
      <t xml:space="preserve">Priorytet: </t>
    </r>
    <r>
      <rPr>
        <b/>
        <sz val="14"/>
        <rFont val="Bookman Old Style"/>
        <family val="1"/>
      </rPr>
      <t>5 Wzrost jakości infrastruktury społecznej oraz inwestycje w dziedzictwo kulturowe, turystykę i sport</t>
    </r>
  </si>
  <si>
    <r>
      <t xml:space="preserve">Działanie: </t>
    </r>
    <r>
      <rPr>
        <b/>
        <sz val="14"/>
        <rFont val="Bookman Old Style"/>
        <family val="1"/>
      </rPr>
      <t>5.2 Podniesienie jakości usług publicznych poprzez wspieranie placówek edukacyjnych i kulturalnych</t>
    </r>
  </si>
  <si>
    <r>
      <t xml:space="preserve">Projekt: </t>
    </r>
    <r>
      <rPr>
        <b/>
        <sz val="14"/>
        <rFont val="Bookman Old Style"/>
        <family val="1"/>
      </rPr>
      <t>Modernizacja budynku Specjalnego Ośrodka Szkolno - Wychowawczego w Starachowicach</t>
    </r>
  </si>
  <si>
    <r>
      <t xml:space="preserve">Program: </t>
    </r>
    <r>
      <rPr>
        <b/>
        <sz val="14"/>
        <rFont val="Bookman Old Style"/>
        <family val="1"/>
      </rPr>
      <t>Regionalny Program Operacyjny Województwa Mazowieckiego na lata 2007 - 2013</t>
    </r>
    <r>
      <rPr>
        <sz val="14"/>
        <rFont val="Bookman Old Style"/>
        <family val="1"/>
      </rPr>
      <t xml:space="preserve">       </t>
    </r>
  </si>
  <si>
    <r>
      <t xml:space="preserve">Działanie: </t>
    </r>
    <r>
      <rPr>
        <b/>
        <sz val="14"/>
        <rFont val="Bookman Old Style"/>
        <family val="1"/>
      </rPr>
      <t>5.3 Inwestycje w sferę dziedzictwa kulturowego, turystyki i sportu</t>
    </r>
  </si>
  <si>
    <r>
      <t xml:space="preserve">Projekt: </t>
    </r>
    <r>
      <rPr>
        <b/>
        <sz val="14"/>
        <rFont val="Bookman Old Style"/>
        <family val="1"/>
      </rPr>
      <t>Rewitalizacja zabytkowej kolejki wąskotorowej Starachowickiej Kolejki Dojazdowej Starachowice Wschodnie Wąskotorowe - Iłża. Odcinek Łaziska - Lubienia, odcinek Starachowice Wschodnie Wąskotorowe - Lipie</t>
    </r>
  </si>
  <si>
    <r>
      <t xml:space="preserve">Priorytet: </t>
    </r>
    <r>
      <rPr>
        <b/>
        <sz val="14"/>
        <rFont val="Bookman Old Style"/>
        <family val="1"/>
      </rPr>
      <t>6 Wykorzystanie walorów naturalnych i kulturowych dla rozwoju turystyki i rekreacji</t>
    </r>
  </si>
  <si>
    <r>
      <t xml:space="preserve">Działanie: </t>
    </r>
    <r>
      <rPr>
        <b/>
        <sz val="14"/>
        <rFont val="Bookman Old Style"/>
        <family val="1"/>
      </rPr>
      <t>6.1 Kultura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</si>
</sst>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59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sz val="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9"/>
      <name val="Times New Roman CE"/>
      <family val="1"/>
    </font>
    <font>
      <sz val="10"/>
      <name val="Times New Roman CE"/>
      <family val="1"/>
    </font>
    <font>
      <sz val="12"/>
      <name val="Arial CE"/>
      <family val="2"/>
    </font>
    <font>
      <b/>
      <sz val="10"/>
      <name val="Times New Roman CE"/>
      <family val="0"/>
    </font>
    <font>
      <b/>
      <sz val="9"/>
      <name val="Times New Roman CE"/>
      <family val="0"/>
    </font>
    <font>
      <b/>
      <sz val="10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sz val="10"/>
      <name val="Chiller"/>
      <family val="5"/>
    </font>
    <font>
      <i/>
      <sz val="10"/>
      <name val="Bookman Old Style"/>
      <family val="1"/>
    </font>
    <font>
      <sz val="8"/>
      <name val="Bookman Old Style"/>
      <family val="1"/>
    </font>
    <font>
      <b/>
      <sz val="9"/>
      <name val="Bookman Old Style"/>
      <family val="1"/>
    </font>
    <font>
      <sz val="6"/>
      <name val="Bookman Old Style"/>
      <family val="1"/>
    </font>
    <font>
      <b/>
      <i/>
      <sz val="10"/>
      <name val="Bookman Old Style"/>
      <family val="1"/>
    </font>
    <font>
      <b/>
      <i/>
      <sz val="11"/>
      <name val="Bookman Old Style"/>
      <family val="1"/>
    </font>
    <font>
      <sz val="9"/>
      <name val="Bookman Old Style"/>
      <family val="1"/>
    </font>
    <font>
      <b/>
      <sz val="13"/>
      <name val="Bookman Old Style"/>
      <family val="1"/>
    </font>
    <font>
      <sz val="5"/>
      <name val="Bookman Old Style"/>
      <family val="1"/>
    </font>
    <font>
      <vertAlign val="superscript"/>
      <sz val="10"/>
      <name val="Bookman Old Style"/>
      <family val="1"/>
    </font>
    <font>
      <sz val="10"/>
      <color indexed="10"/>
      <name val="Bookman Old Style"/>
      <family val="1"/>
    </font>
    <font>
      <b/>
      <sz val="18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Bookman Old Style"/>
      <family val="1"/>
    </font>
    <font>
      <i/>
      <sz val="8"/>
      <name val="Bookman Old Style"/>
      <family val="1"/>
    </font>
    <font>
      <u val="single"/>
      <sz val="9"/>
      <name val="Bookman Old Style"/>
      <family val="1"/>
    </font>
    <font>
      <u val="single"/>
      <sz val="10"/>
      <name val="Bookman Old Style"/>
      <family val="1"/>
    </font>
    <font>
      <sz val="14"/>
      <name val="Bookman Old Style"/>
      <family val="1"/>
    </font>
    <font>
      <b/>
      <sz val="20"/>
      <name val="Bookman Old Style"/>
      <family val="1"/>
    </font>
    <font>
      <sz val="20"/>
      <name val="Bookman Old Style"/>
      <family val="1"/>
    </font>
    <font>
      <b/>
      <sz val="26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45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" borderId="0" applyNumberFormat="0" applyBorder="0" applyAlignment="0" applyProtection="0"/>
  </cellStyleXfs>
  <cellXfs count="4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2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3" fontId="18" fillId="0" borderId="10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20" fillId="0" borderId="0" xfId="0" applyFont="1" applyAlignment="1">
      <alignment horizontal="right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5" fillId="0" borderId="10" xfId="0" applyFont="1" applyBorder="1" applyAlignment="1">
      <alignment vertical="top" wrapText="1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15" fillId="20" borderId="10" xfId="0" applyFont="1" applyFill="1" applyBorder="1" applyAlignment="1">
      <alignment horizontal="center" vertical="center" wrapText="1"/>
    </xf>
    <xf numFmtId="0" fontId="15" fillId="20" borderId="11" xfId="0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right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vertical="top" wrapText="1"/>
    </xf>
    <xf numFmtId="3" fontId="16" fillId="0" borderId="10" xfId="0" applyNumberFormat="1" applyFont="1" applyBorder="1" applyAlignment="1">
      <alignment horizontal="right" vertical="center" wrapText="1"/>
    </xf>
    <xf numFmtId="0" fontId="16" fillId="0" borderId="11" xfId="0" applyFont="1" applyBorder="1" applyAlignment="1">
      <alignment vertical="top" wrapText="1"/>
    </xf>
    <xf numFmtId="3" fontId="16" fillId="0" borderId="11" xfId="0" applyNumberFormat="1" applyFont="1" applyBorder="1" applyAlignment="1">
      <alignment horizontal="right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3" fontId="15" fillId="0" borderId="12" xfId="0" applyNumberFormat="1" applyFont="1" applyBorder="1" applyAlignment="1">
      <alignment horizontal="right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left" vertical="center"/>
    </xf>
    <xf numFmtId="0" fontId="18" fillId="0" borderId="18" xfId="0" applyFont="1" applyBorder="1" applyAlignment="1">
      <alignment vertical="center"/>
    </xf>
    <xf numFmtId="0" fontId="18" fillId="0" borderId="18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17" fillId="20" borderId="10" xfId="0" applyFont="1" applyFill="1" applyBorder="1" applyAlignment="1">
      <alignment horizontal="center" vertical="center"/>
    </xf>
    <xf numFmtId="3" fontId="18" fillId="0" borderId="10" xfId="0" applyNumberFormat="1" applyFont="1" applyBorder="1" applyAlignment="1">
      <alignment vertical="center"/>
    </xf>
    <xf numFmtId="3" fontId="18" fillId="0" borderId="11" xfId="0" applyNumberFormat="1" applyFont="1" applyBorder="1" applyAlignment="1">
      <alignment vertical="center"/>
    </xf>
    <xf numFmtId="0" fontId="18" fillId="0" borderId="20" xfId="0" applyFont="1" applyBorder="1" applyAlignment="1">
      <alignment horizontal="center" vertical="center"/>
    </xf>
    <xf numFmtId="3" fontId="27" fillId="0" borderId="21" xfId="0" applyNumberFormat="1" applyFont="1" applyBorder="1" applyAlignment="1">
      <alignment vertical="center"/>
    </xf>
    <xf numFmtId="3" fontId="27" fillId="0" borderId="21" xfId="0" applyNumberFormat="1" applyFont="1" applyBorder="1" applyAlignment="1">
      <alignment vertical="center" wrapText="1"/>
    </xf>
    <xf numFmtId="0" fontId="27" fillId="0" borderId="22" xfId="0" applyFont="1" applyBorder="1" applyAlignment="1">
      <alignment vertical="center" wrapText="1"/>
    </xf>
    <xf numFmtId="0" fontId="27" fillId="0" borderId="23" xfId="0" applyFont="1" applyBorder="1" applyAlignment="1">
      <alignment horizontal="center" vertical="center"/>
    </xf>
    <xf numFmtId="3" fontId="27" fillId="0" borderId="12" xfId="0" applyNumberFormat="1" applyFont="1" applyBorder="1" applyAlignment="1">
      <alignment vertical="center"/>
    </xf>
    <xf numFmtId="3" fontId="27" fillId="0" borderId="12" xfId="0" applyNumberFormat="1" applyFont="1" applyBorder="1" applyAlignment="1">
      <alignment vertical="center" wrapText="1"/>
    </xf>
    <xf numFmtId="0" fontId="27" fillId="0" borderId="24" xfId="0" applyFont="1" applyBorder="1" applyAlignment="1">
      <alignment vertical="center" wrapText="1"/>
    </xf>
    <xf numFmtId="0" fontId="27" fillId="0" borderId="0" xfId="0" applyFont="1" applyAlignment="1">
      <alignment vertical="center"/>
    </xf>
    <xf numFmtId="3" fontId="18" fillId="0" borderId="18" xfId="0" applyNumberFormat="1" applyFont="1" applyBorder="1" applyAlignment="1">
      <alignment vertical="center"/>
    </xf>
    <xf numFmtId="0" fontId="27" fillId="0" borderId="25" xfId="0" applyFont="1" applyBorder="1" applyAlignment="1">
      <alignment horizontal="center" vertical="center"/>
    </xf>
    <xf numFmtId="3" fontId="18" fillId="0" borderId="18" xfId="0" applyNumberFormat="1" applyFont="1" applyBorder="1" applyAlignment="1">
      <alignment horizontal="right" vertical="center" wrapText="1"/>
    </xf>
    <xf numFmtId="0" fontId="18" fillId="0" borderId="12" xfId="0" applyFont="1" applyBorder="1" applyAlignment="1">
      <alignment vertical="center" wrapText="1"/>
    </xf>
    <xf numFmtId="0" fontId="27" fillId="0" borderId="26" xfId="0" applyFont="1" applyBorder="1" applyAlignment="1">
      <alignment horizontal="center" vertical="center"/>
    </xf>
    <xf numFmtId="3" fontId="27" fillId="0" borderId="21" xfId="0" applyNumberFormat="1" applyFont="1" applyBorder="1" applyAlignment="1">
      <alignment horizontal="right" vertical="center" wrapText="1"/>
    </xf>
    <xf numFmtId="3" fontId="27" fillId="0" borderId="12" xfId="0" applyNumberFormat="1" applyFont="1" applyBorder="1" applyAlignment="1">
      <alignment horizontal="right" vertical="center" wrapText="1"/>
    </xf>
    <xf numFmtId="3" fontId="18" fillId="0" borderId="27" xfId="0" applyNumberFormat="1" applyFont="1" applyBorder="1" applyAlignment="1">
      <alignment vertical="center"/>
    </xf>
    <xf numFmtId="3" fontId="18" fillId="0" borderId="28" xfId="0" applyNumberFormat="1" applyFont="1" applyBorder="1" applyAlignment="1">
      <alignment vertical="center"/>
    </xf>
    <xf numFmtId="3" fontId="27" fillId="0" borderId="18" xfId="0" applyNumberFormat="1" applyFont="1" applyBorder="1" applyAlignment="1">
      <alignment vertical="center"/>
    </xf>
    <xf numFmtId="3" fontId="17" fillId="0" borderId="29" xfId="0" applyNumberFormat="1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2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3" fontId="16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 wrapText="1"/>
    </xf>
    <xf numFmtId="3" fontId="20" fillId="0" borderId="10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vertical="center" wrapText="1"/>
    </xf>
    <xf numFmtId="0" fontId="20" fillId="0" borderId="0" xfId="0" applyFont="1" applyAlignment="1">
      <alignment vertical="center"/>
    </xf>
    <xf numFmtId="3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/>
    </xf>
    <xf numFmtId="0" fontId="18" fillId="0" borderId="18" xfId="0" applyFont="1" applyBorder="1" applyAlignment="1">
      <alignment/>
    </xf>
    <xf numFmtId="3" fontId="18" fillId="0" borderId="18" xfId="0" applyNumberFormat="1" applyFont="1" applyBorder="1" applyAlignment="1">
      <alignment/>
    </xf>
    <xf numFmtId="0" fontId="18" fillId="0" borderId="18" xfId="0" applyFont="1" applyBorder="1" applyAlignment="1" quotePrefix="1">
      <alignment/>
    </xf>
    <xf numFmtId="0" fontId="18" fillId="0" borderId="13" xfId="0" applyFont="1" applyBorder="1" applyAlignment="1">
      <alignment/>
    </xf>
    <xf numFmtId="0" fontId="18" fillId="0" borderId="13" xfId="0" applyFont="1" applyBorder="1" applyAlignment="1" quotePrefix="1">
      <alignment/>
    </xf>
    <xf numFmtId="3" fontId="18" fillId="0" borderId="13" xfId="0" applyNumberFormat="1" applyFont="1" applyBorder="1" applyAlignment="1">
      <alignment/>
    </xf>
    <xf numFmtId="0" fontId="17" fillId="0" borderId="18" xfId="0" applyFont="1" applyBorder="1" applyAlignment="1">
      <alignment horizontal="center"/>
    </xf>
    <xf numFmtId="0" fontId="17" fillId="0" borderId="18" xfId="0" applyFont="1" applyBorder="1" applyAlignment="1">
      <alignment/>
    </xf>
    <xf numFmtId="3" fontId="17" fillId="0" borderId="18" xfId="0" applyNumberFormat="1" applyFont="1" applyBorder="1" applyAlignment="1">
      <alignment/>
    </xf>
    <xf numFmtId="0" fontId="17" fillId="0" borderId="18" xfId="0" applyFont="1" applyBorder="1" applyAlignment="1" quotePrefix="1">
      <alignment/>
    </xf>
    <xf numFmtId="0" fontId="17" fillId="0" borderId="13" xfId="0" applyFont="1" applyBorder="1" applyAlignment="1">
      <alignment/>
    </xf>
    <xf numFmtId="0" fontId="17" fillId="0" borderId="13" xfId="0" applyFont="1" applyBorder="1" applyAlignment="1" quotePrefix="1">
      <alignment/>
    </xf>
    <xf numFmtId="3" fontId="17" fillId="0" borderId="13" xfId="0" applyNumberFormat="1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wrapText="1"/>
    </xf>
    <xf numFmtId="3" fontId="18" fillId="0" borderId="11" xfId="0" applyNumberFormat="1" applyFont="1" applyBorder="1" applyAlignment="1">
      <alignment/>
    </xf>
    <xf numFmtId="0" fontId="18" fillId="0" borderId="18" xfId="0" applyFont="1" applyBorder="1" applyAlignment="1">
      <alignment wrapText="1"/>
    </xf>
    <xf numFmtId="0" fontId="18" fillId="0" borderId="18" xfId="0" applyFont="1" applyBorder="1" applyAlignment="1" quotePrefix="1">
      <alignment wrapText="1"/>
    </xf>
    <xf numFmtId="0" fontId="18" fillId="0" borderId="13" xfId="0" applyFont="1" applyBorder="1" applyAlignment="1">
      <alignment wrapText="1"/>
    </xf>
    <xf numFmtId="0" fontId="17" fillId="0" borderId="18" xfId="0" applyFont="1" applyBorder="1" applyAlignment="1">
      <alignment wrapText="1"/>
    </xf>
    <xf numFmtId="0" fontId="17" fillId="0" borderId="18" xfId="0" applyFont="1" applyBorder="1" applyAlignment="1" quotePrefix="1">
      <alignment wrapText="1"/>
    </xf>
    <xf numFmtId="0" fontId="17" fillId="0" borderId="13" xfId="0" applyFont="1" applyBorder="1" applyAlignment="1" quotePrefix="1">
      <alignment wrapText="1"/>
    </xf>
    <xf numFmtId="0" fontId="15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top"/>
    </xf>
    <xf numFmtId="0" fontId="30" fillId="0" borderId="1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/>
    </xf>
    <xf numFmtId="3" fontId="15" fillId="0" borderId="10" xfId="0" applyNumberFormat="1" applyFont="1" applyBorder="1" applyAlignment="1">
      <alignment vertical="center"/>
    </xf>
    <xf numFmtId="0" fontId="16" fillId="0" borderId="30" xfId="0" applyFont="1" applyBorder="1" applyAlignment="1">
      <alignment horizontal="center" vertical="center"/>
    </xf>
    <xf numFmtId="0" fontId="16" fillId="0" borderId="30" xfId="0" applyFont="1" applyBorder="1" applyAlignment="1">
      <alignment vertical="center"/>
    </xf>
    <xf numFmtId="3" fontId="16" fillId="0" borderId="30" xfId="0" applyNumberFormat="1" applyFont="1" applyBorder="1" applyAlignment="1">
      <alignment vertical="center"/>
    </xf>
    <xf numFmtId="0" fontId="16" fillId="0" borderId="31" xfId="0" applyFont="1" applyBorder="1" applyAlignment="1">
      <alignment horizontal="center" vertical="center"/>
    </xf>
    <xf numFmtId="0" fontId="16" fillId="0" borderId="31" xfId="0" applyFont="1" applyBorder="1" applyAlignment="1">
      <alignment vertical="center"/>
    </xf>
    <xf numFmtId="3" fontId="16" fillId="0" borderId="31" xfId="0" applyNumberFormat="1" applyFont="1" applyBorder="1" applyAlignment="1">
      <alignment vertical="center"/>
    </xf>
    <xf numFmtId="0" fontId="16" fillId="0" borderId="31" xfId="0" applyFont="1" applyBorder="1" applyAlignment="1">
      <alignment vertical="center" wrapText="1"/>
    </xf>
    <xf numFmtId="0" fontId="16" fillId="0" borderId="32" xfId="0" applyFont="1" applyBorder="1" applyAlignment="1">
      <alignment horizontal="center" vertical="center"/>
    </xf>
    <xf numFmtId="0" fontId="16" fillId="0" borderId="32" xfId="0" applyFont="1" applyBorder="1" applyAlignment="1">
      <alignment vertical="center"/>
    </xf>
    <xf numFmtId="3" fontId="16" fillId="0" borderId="32" xfId="0" applyNumberFormat="1" applyFont="1" applyBorder="1" applyAlignment="1">
      <alignment vertical="center"/>
    </xf>
    <xf numFmtId="0" fontId="16" fillId="0" borderId="33" xfId="0" applyFont="1" applyBorder="1" applyAlignment="1">
      <alignment horizontal="center" vertical="center"/>
    </xf>
    <xf numFmtId="0" fontId="28" fillId="0" borderId="33" xfId="0" applyFont="1" applyBorder="1" applyAlignment="1">
      <alignment vertical="center" wrapText="1"/>
    </xf>
    <xf numFmtId="3" fontId="16" fillId="0" borderId="33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2" fillId="0" borderId="0" xfId="0" applyFont="1" applyAlignment="1">
      <alignment/>
    </xf>
    <xf numFmtId="0" fontId="32" fillId="0" borderId="0" xfId="0" applyFont="1" applyAlignment="1">
      <alignment vertical="center"/>
    </xf>
    <xf numFmtId="49" fontId="16" fillId="0" borderId="31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wrapText="1"/>
    </xf>
    <xf numFmtId="49" fontId="18" fillId="0" borderId="30" xfId="0" applyNumberFormat="1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3" fontId="18" fillId="0" borderId="30" xfId="0" applyNumberFormat="1" applyFont="1" applyBorder="1" applyAlignment="1">
      <alignment vertical="center"/>
    </xf>
    <xf numFmtId="49" fontId="18" fillId="0" borderId="31" xfId="0" applyNumberFormat="1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3" fontId="18" fillId="0" borderId="31" xfId="0" applyNumberFormat="1" applyFont="1" applyBorder="1" applyAlignment="1">
      <alignment vertical="center"/>
    </xf>
    <xf numFmtId="3" fontId="17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20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1" fontId="15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3" fontId="16" fillId="0" borderId="13" xfId="0" applyNumberFormat="1" applyFont="1" applyBorder="1" applyAlignment="1">
      <alignment vertical="center" wrapText="1"/>
    </xf>
    <xf numFmtId="1" fontId="16" fillId="0" borderId="13" xfId="0" applyNumberFormat="1" applyFont="1" applyBorder="1" applyAlignment="1">
      <alignment horizontal="center" vertical="center" wrapText="1"/>
    </xf>
    <xf numFmtId="3" fontId="26" fillId="0" borderId="34" xfId="0" applyNumberFormat="1" applyFont="1" applyBorder="1" applyAlignment="1">
      <alignment vertical="center" wrapText="1"/>
    </xf>
    <xf numFmtId="1" fontId="26" fillId="0" borderId="34" xfId="0" applyNumberFormat="1" applyFont="1" applyBorder="1" applyAlignment="1">
      <alignment horizontal="center" vertical="center" wrapText="1"/>
    </xf>
    <xf numFmtId="3" fontId="26" fillId="0" borderId="35" xfId="0" applyNumberFormat="1" applyFont="1" applyBorder="1" applyAlignment="1">
      <alignment vertical="center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vertical="center" wrapText="1"/>
    </xf>
    <xf numFmtId="3" fontId="16" fillId="0" borderId="11" xfId="0" applyNumberFormat="1" applyFont="1" applyBorder="1" applyAlignment="1">
      <alignment vertical="center" wrapText="1"/>
    </xf>
    <xf numFmtId="1" fontId="16" fillId="0" borderId="11" xfId="0" applyNumberFormat="1" applyFont="1" applyBorder="1" applyAlignment="1">
      <alignment horizontal="center" vertical="center" wrapText="1"/>
    </xf>
    <xf numFmtId="3" fontId="26" fillId="0" borderId="12" xfId="0" applyNumberFormat="1" applyFont="1" applyBorder="1" applyAlignment="1">
      <alignment vertical="center" wrapText="1"/>
    </xf>
    <xf numFmtId="1" fontId="26" fillId="0" borderId="12" xfId="0" applyNumberFormat="1" applyFont="1" applyBorder="1" applyAlignment="1">
      <alignment horizontal="center" vertical="center" wrapText="1"/>
    </xf>
    <xf numFmtId="3" fontId="26" fillId="0" borderId="24" xfId="0" applyNumberFormat="1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3" fontId="15" fillId="0" borderId="12" xfId="0" applyNumberFormat="1" applyFont="1" applyBorder="1" applyAlignment="1">
      <alignment vertical="center"/>
    </xf>
    <xf numFmtId="0" fontId="16" fillId="0" borderId="31" xfId="0" applyFont="1" applyBorder="1" applyAlignment="1">
      <alignment horizontal="left" vertical="center" wrapText="1"/>
    </xf>
    <xf numFmtId="3" fontId="16" fillId="0" borderId="31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25" fillId="0" borderId="0" xfId="0" applyFont="1" applyAlignment="1">
      <alignment/>
    </xf>
    <xf numFmtId="3" fontId="16" fillId="0" borderId="10" xfId="0" applyNumberFormat="1" applyFont="1" applyBorder="1" applyAlignment="1">
      <alignment horizontal="right" vertical="center"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23" fillId="0" borderId="0" xfId="0" applyFont="1" applyAlignment="1">
      <alignment/>
    </xf>
    <xf numFmtId="0" fontId="15" fillId="0" borderId="10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3" fontId="16" fillId="0" borderId="33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52" applyFont="1">
      <alignment/>
      <protection/>
    </xf>
    <xf numFmtId="49" fontId="16" fillId="0" borderId="0" xfId="52" applyNumberFormat="1" applyFont="1" applyAlignment="1">
      <alignment horizontal="center" vertical="center"/>
      <protection/>
    </xf>
    <xf numFmtId="49" fontId="16" fillId="0" borderId="0" xfId="52" applyNumberFormat="1" applyFont="1">
      <alignment/>
      <protection/>
    </xf>
    <xf numFmtId="0" fontId="15" fillId="0" borderId="0" xfId="52" applyFont="1" applyAlignment="1">
      <alignment horizontal="center" vertical="center"/>
      <protection/>
    </xf>
    <xf numFmtId="0" fontId="16" fillId="0" borderId="0" xfId="52" applyFont="1" applyBorder="1" applyAlignment="1">
      <alignment horizontal="center" vertical="center"/>
      <protection/>
    </xf>
    <xf numFmtId="0" fontId="16" fillId="0" borderId="0" xfId="52" applyFont="1" applyAlignment="1">
      <alignment horizontal="center" vertical="center"/>
      <protection/>
    </xf>
    <xf numFmtId="0" fontId="16" fillId="0" borderId="20" xfId="52" applyFont="1" applyBorder="1">
      <alignment/>
      <protection/>
    </xf>
    <xf numFmtId="0" fontId="24" fillId="0" borderId="36" xfId="52" applyFont="1" applyBorder="1" applyAlignment="1">
      <alignment horizontal="center"/>
      <protection/>
    </xf>
    <xf numFmtId="0" fontId="23" fillId="0" borderId="0" xfId="52" applyFont="1">
      <alignment/>
      <protection/>
    </xf>
    <xf numFmtId="0" fontId="23" fillId="0" borderId="37" xfId="52" applyFont="1" applyBorder="1" applyAlignment="1">
      <alignment horizontal="center"/>
      <protection/>
    </xf>
    <xf numFmtId="49" fontId="23" fillId="0" borderId="38" xfId="52" applyNumberFormat="1" applyFont="1" applyBorder="1" applyAlignment="1">
      <alignment horizontal="center" vertical="center"/>
      <protection/>
    </xf>
    <xf numFmtId="49" fontId="23" fillId="0" borderId="11" xfId="52" applyNumberFormat="1" applyFont="1" applyBorder="1" applyAlignment="1">
      <alignment horizontal="center"/>
      <protection/>
    </xf>
    <xf numFmtId="0" fontId="23" fillId="0" borderId="39" xfId="52" applyFont="1" applyBorder="1" applyAlignment="1">
      <alignment horizontal="center" vertical="center"/>
      <protection/>
    </xf>
    <xf numFmtId="49" fontId="20" fillId="0" borderId="29" xfId="52" applyNumberFormat="1" applyFont="1" applyBorder="1" applyAlignment="1">
      <alignment horizontal="center" vertical="center"/>
      <protection/>
    </xf>
    <xf numFmtId="49" fontId="20" fillId="0" borderId="40" xfId="52" applyNumberFormat="1" applyFont="1" applyBorder="1" applyAlignment="1">
      <alignment horizontal="left" wrapText="1"/>
      <protection/>
    </xf>
    <xf numFmtId="3" fontId="15" fillId="0" borderId="24" xfId="42" applyNumberFormat="1" applyFont="1" applyBorder="1" applyAlignment="1">
      <alignment horizontal="right" vertical="center"/>
    </xf>
    <xf numFmtId="49" fontId="16" fillId="0" borderId="41" xfId="52" applyNumberFormat="1" applyFont="1" applyBorder="1" applyAlignment="1">
      <alignment horizontal="center" vertical="center"/>
      <protection/>
    </xf>
    <xf numFmtId="49" fontId="52" fillId="0" borderId="18" xfId="52" applyNumberFormat="1" applyFont="1" applyBorder="1" applyAlignment="1">
      <alignment wrapText="1"/>
      <protection/>
    </xf>
    <xf numFmtId="3" fontId="16" fillId="0" borderId="42" xfId="42" applyNumberFormat="1" applyFont="1" applyBorder="1" applyAlignment="1">
      <alignment horizontal="right" vertical="center"/>
    </xf>
    <xf numFmtId="49" fontId="16" fillId="0" borderId="18" xfId="52" applyNumberFormat="1" applyFont="1" applyBorder="1" applyAlignment="1">
      <alignment wrapText="1"/>
      <protection/>
    </xf>
    <xf numFmtId="0" fontId="16" fillId="0" borderId="36" xfId="52" applyFont="1" applyBorder="1">
      <alignment/>
      <protection/>
    </xf>
    <xf numFmtId="49" fontId="20" fillId="0" borderId="26" xfId="52" applyNumberFormat="1" applyFont="1" applyBorder="1" applyAlignment="1">
      <alignment horizontal="center" vertical="center"/>
      <protection/>
    </xf>
    <xf numFmtId="49" fontId="20" fillId="0" borderId="21" xfId="52" applyNumberFormat="1" applyFont="1" applyBorder="1" applyAlignment="1">
      <alignment wrapText="1"/>
      <protection/>
    </xf>
    <xf numFmtId="3" fontId="15" fillId="0" borderId="43" xfId="42" applyNumberFormat="1" applyFont="1" applyBorder="1" applyAlignment="1">
      <alignment horizontal="right" vertical="center"/>
    </xf>
    <xf numFmtId="0" fontId="16" fillId="0" borderId="44" xfId="52" applyFont="1" applyBorder="1">
      <alignment/>
      <protection/>
    </xf>
    <xf numFmtId="49" fontId="16" fillId="0" borderId="45" xfId="52" applyNumberFormat="1" applyFont="1" applyBorder="1" applyAlignment="1">
      <alignment horizontal="center" vertical="center"/>
      <protection/>
    </xf>
    <xf numFmtId="49" fontId="16" fillId="0" borderId="10" xfId="52" applyNumberFormat="1" applyFont="1" applyBorder="1" applyAlignment="1">
      <alignment wrapText="1"/>
      <protection/>
    </xf>
    <xf numFmtId="3" fontId="16" fillId="0" borderId="10" xfId="42" applyNumberFormat="1" applyFont="1" applyBorder="1" applyAlignment="1">
      <alignment horizontal="right" vertical="center"/>
    </xf>
    <xf numFmtId="0" fontId="16" fillId="0" borderId="37" xfId="52" applyFont="1" applyBorder="1">
      <alignment/>
      <protection/>
    </xf>
    <xf numFmtId="49" fontId="28" fillId="0" borderId="10" xfId="52" applyNumberFormat="1" applyFont="1" applyBorder="1" applyAlignment="1">
      <alignment wrapText="1"/>
      <protection/>
    </xf>
    <xf numFmtId="3" fontId="28" fillId="0" borderId="10" xfId="42" applyNumberFormat="1" applyFont="1" applyBorder="1" applyAlignment="1">
      <alignment horizontal="right" vertical="center"/>
    </xf>
    <xf numFmtId="0" fontId="16" fillId="0" borderId="29" xfId="52" applyFont="1" applyBorder="1">
      <alignment/>
      <protection/>
    </xf>
    <xf numFmtId="49" fontId="20" fillId="0" borderId="25" xfId="52" applyNumberFormat="1" applyFont="1" applyBorder="1" applyAlignment="1">
      <alignment horizontal="center" vertical="center"/>
      <protection/>
    </xf>
    <xf numFmtId="49" fontId="20" fillId="0" borderId="12" xfId="52" applyNumberFormat="1" applyFont="1" applyBorder="1" applyAlignment="1">
      <alignment wrapText="1"/>
      <protection/>
    </xf>
    <xf numFmtId="3" fontId="15" fillId="0" borderId="46" xfId="42" applyNumberFormat="1" applyFont="1" applyBorder="1" applyAlignment="1">
      <alignment horizontal="right" vertical="center"/>
    </xf>
    <xf numFmtId="0" fontId="15" fillId="0" borderId="0" xfId="52" applyFont="1">
      <alignment/>
      <protection/>
    </xf>
    <xf numFmtId="0" fontId="15" fillId="0" borderId="29" xfId="52" applyFont="1" applyBorder="1">
      <alignment/>
      <protection/>
    </xf>
    <xf numFmtId="49" fontId="15" fillId="0" borderId="23" xfId="52" applyNumberFormat="1" applyFont="1" applyBorder="1" applyAlignment="1">
      <alignment horizontal="center" vertical="center"/>
      <protection/>
    </xf>
    <xf numFmtId="49" fontId="15" fillId="0" borderId="29" xfId="52" applyNumberFormat="1" applyFont="1" applyBorder="1" applyAlignment="1">
      <alignment wrapText="1"/>
      <protection/>
    </xf>
    <xf numFmtId="49" fontId="53" fillId="0" borderId="18" xfId="52" applyNumberFormat="1" applyFont="1" applyBorder="1" applyAlignment="1">
      <alignment wrapText="1"/>
      <protection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49" fontId="28" fillId="0" borderId="18" xfId="52" applyNumberFormat="1" applyFont="1" applyBorder="1" applyAlignment="1">
      <alignment wrapText="1"/>
      <protection/>
    </xf>
    <xf numFmtId="3" fontId="22" fillId="0" borderId="42" xfId="42" applyNumberFormat="1" applyFont="1" applyBorder="1" applyAlignment="1">
      <alignment horizontal="right" vertical="center"/>
    </xf>
    <xf numFmtId="49" fontId="54" fillId="0" borderId="18" xfId="52" applyNumberFormat="1" applyFont="1" applyBorder="1" applyAlignment="1">
      <alignment wrapText="1"/>
      <protection/>
    </xf>
    <xf numFmtId="49" fontId="15" fillId="0" borderId="25" xfId="52" applyNumberFormat="1" applyFont="1" applyBorder="1" applyAlignment="1">
      <alignment horizontal="center" vertical="center"/>
      <protection/>
    </xf>
    <xf numFmtId="49" fontId="15" fillId="0" borderId="12" xfId="52" applyNumberFormat="1" applyFont="1" applyBorder="1" applyAlignment="1">
      <alignment wrapText="1"/>
      <protection/>
    </xf>
    <xf numFmtId="0" fontId="15" fillId="0" borderId="20" xfId="52" applyFont="1" applyBorder="1">
      <alignment/>
      <protection/>
    </xf>
    <xf numFmtId="3" fontId="16" fillId="0" borderId="43" xfId="42" applyNumberFormat="1" applyFont="1" applyBorder="1" applyAlignment="1">
      <alignment horizontal="right" vertical="center"/>
    </xf>
    <xf numFmtId="49" fontId="16" fillId="0" borderId="0" xfId="52" applyNumberFormat="1" applyFont="1" applyBorder="1" applyAlignment="1">
      <alignment horizontal="center" vertical="center"/>
      <protection/>
    </xf>
    <xf numFmtId="0" fontId="16" fillId="0" borderId="27" xfId="52" applyFont="1" applyBorder="1">
      <alignment/>
      <protection/>
    </xf>
    <xf numFmtId="49" fontId="16" fillId="0" borderId="47" xfId="52" applyNumberFormat="1" applyFont="1" applyBorder="1" applyAlignment="1">
      <alignment horizontal="center" vertical="center"/>
      <protection/>
    </xf>
    <xf numFmtId="49" fontId="16" fillId="0" borderId="34" xfId="52" applyNumberFormat="1" applyFont="1" applyBorder="1" applyAlignment="1">
      <alignment wrapText="1"/>
      <protection/>
    </xf>
    <xf numFmtId="3" fontId="16" fillId="0" borderId="48" xfId="42" applyNumberFormat="1" applyFont="1" applyBorder="1" applyAlignment="1">
      <alignment horizontal="right" vertical="center"/>
    </xf>
    <xf numFmtId="0" fontId="15" fillId="0" borderId="27" xfId="52" applyFont="1" applyBorder="1" applyAlignment="1">
      <alignment horizontal="center"/>
      <protection/>
    </xf>
    <xf numFmtId="49" fontId="15" fillId="0" borderId="41" xfId="52" applyNumberFormat="1" applyFont="1" applyBorder="1" applyAlignment="1">
      <alignment horizontal="center" vertical="center"/>
      <protection/>
    </xf>
    <xf numFmtId="49" fontId="15" fillId="0" borderId="18" xfId="52" applyNumberFormat="1" applyFont="1" applyBorder="1" applyAlignment="1">
      <alignment horizontal="left" wrapText="1"/>
      <protection/>
    </xf>
    <xf numFmtId="3" fontId="15" fillId="0" borderId="48" xfId="52" applyNumberFormat="1" applyFont="1" applyBorder="1" applyAlignment="1">
      <alignment horizontal="right" vertical="center"/>
      <protection/>
    </xf>
    <xf numFmtId="49" fontId="15" fillId="0" borderId="0" xfId="52" applyNumberFormat="1" applyFont="1" applyBorder="1" applyAlignment="1">
      <alignment horizontal="center" vertical="center"/>
      <protection/>
    </xf>
    <xf numFmtId="49" fontId="16" fillId="0" borderId="18" xfId="52" applyNumberFormat="1" applyFont="1" applyBorder="1" applyAlignment="1">
      <alignment horizontal="left" vertical="center" wrapText="1"/>
      <protection/>
    </xf>
    <xf numFmtId="49" fontId="16" fillId="0" borderId="49" xfId="52" applyNumberFormat="1" applyFont="1" applyBorder="1" applyAlignment="1">
      <alignment horizontal="center" vertical="center"/>
      <protection/>
    </xf>
    <xf numFmtId="49" fontId="20" fillId="0" borderId="49" xfId="52" applyNumberFormat="1" applyFont="1" applyBorder="1" applyAlignment="1">
      <alignment horizontal="center" vertical="center"/>
      <protection/>
    </xf>
    <xf numFmtId="49" fontId="20" fillId="0" borderId="34" xfId="52" applyNumberFormat="1" applyFont="1" applyBorder="1" applyAlignment="1">
      <alignment horizontal="left" wrapText="1"/>
      <protection/>
    </xf>
    <xf numFmtId="3" fontId="15" fillId="0" borderId="48" xfId="42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/>
    </xf>
    <xf numFmtId="0" fontId="16" fillId="0" borderId="11" xfId="52" applyFont="1" applyBorder="1">
      <alignment/>
      <protection/>
    </xf>
    <xf numFmtId="49" fontId="16" fillId="0" borderId="11" xfId="52" applyNumberFormat="1" applyFont="1" applyBorder="1" applyAlignment="1">
      <alignment horizontal="center" vertical="center"/>
      <protection/>
    </xf>
    <xf numFmtId="49" fontId="16" fillId="0" borderId="11" xfId="52" applyNumberFormat="1" applyFont="1" applyBorder="1" applyAlignment="1">
      <alignment wrapText="1"/>
      <protection/>
    </xf>
    <xf numFmtId="3" fontId="16" fillId="0" borderId="11" xfId="42" applyNumberFormat="1" applyFont="1" applyBorder="1" applyAlignment="1">
      <alignment horizontal="right" vertical="center"/>
    </xf>
    <xf numFmtId="0" fontId="15" fillId="0" borderId="50" xfId="52" applyFont="1" applyBorder="1">
      <alignment/>
      <protection/>
    </xf>
    <xf numFmtId="49" fontId="15" fillId="0" borderId="51" xfId="52" applyNumberFormat="1" applyFont="1" applyBorder="1" applyAlignment="1">
      <alignment horizontal="center" vertical="center"/>
      <protection/>
    </xf>
    <xf numFmtId="49" fontId="15" fillId="0" borderId="50" xfId="52" applyNumberFormat="1" applyFont="1" applyBorder="1" applyAlignment="1">
      <alignment wrapText="1"/>
      <protection/>
    </xf>
    <xf numFmtId="3" fontId="15" fillId="0" borderId="52" xfId="42" applyNumberFormat="1" applyFont="1" applyBorder="1" applyAlignment="1">
      <alignment horizontal="right" vertical="center"/>
    </xf>
    <xf numFmtId="0" fontId="19" fillId="0" borderId="5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17" fillId="20" borderId="45" xfId="0" applyFont="1" applyFill="1" applyBorder="1" applyAlignment="1">
      <alignment horizontal="center" vertical="center" wrapText="1"/>
    </xf>
    <xf numFmtId="0" fontId="17" fillId="20" borderId="53" xfId="0" applyFont="1" applyFill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7" fillId="20" borderId="10" xfId="0" applyFont="1" applyFill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56" fillId="2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 wrapText="1"/>
    </xf>
    <xf numFmtId="3" fontId="57" fillId="0" borderId="10" xfId="0" applyNumberFormat="1" applyFont="1" applyBorder="1" applyAlignment="1">
      <alignment horizontal="right" vertical="center"/>
    </xf>
    <xf numFmtId="0" fontId="57" fillId="0" borderId="10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57" fillId="0" borderId="10" xfId="0" applyFont="1" applyBorder="1" applyAlignment="1">
      <alignment vertical="center" wrapText="1"/>
    </xf>
    <xf numFmtId="3" fontId="57" fillId="0" borderId="10" xfId="0" applyNumberFormat="1" applyFont="1" applyBorder="1" applyAlignment="1">
      <alignment vertical="center" wrapText="1"/>
    </xf>
    <xf numFmtId="0" fontId="56" fillId="0" borderId="10" xfId="0" applyFont="1" applyBorder="1" applyAlignment="1">
      <alignment vertical="center"/>
    </xf>
    <xf numFmtId="3" fontId="56" fillId="0" borderId="10" xfId="0" applyNumberFormat="1" applyFont="1" applyBorder="1" applyAlignment="1">
      <alignment vertical="center"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left"/>
    </xf>
    <xf numFmtId="0" fontId="55" fillId="0" borderId="0" xfId="0" applyFont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right" wrapText="1"/>
    </xf>
    <xf numFmtId="0" fontId="15" fillId="0" borderId="60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5" fillId="20" borderId="10" xfId="0" applyFont="1" applyFill="1" applyBorder="1" applyAlignment="1">
      <alignment horizontal="center" vertical="center" wrapText="1"/>
    </xf>
    <xf numFmtId="0" fontId="15" fillId="20" borderId="11" xfId="0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20" borderId="10" xfId="0" applyFont="1" applyFill="1" applyBorder="1" applyAlignment="1">
      <alignment horizontal="center" vertical="center" wrapText="1"/>
    </xf>
    <xf numFmtId="0" fontId="17" fillId="20" borderId="11" xfId="0" applyFont="1" applyFill="1" applyBorder="1" applyAlignment="1">
      <alignment horizontal="center" vertical="center" wrapText="1"/>
    </xf>
    <xf numFmtId="0" fontId="17" fillId="20" borderId="18" xfId="0" applyFont="1" applyFill="1" applyBorder="1" applyAlignment="1">
      <alignment horizontal="center" vertical="center" wrapText="1"/>
    </xf>
    <xf numFmtId="0" fontId="17" fillId="20" borderId="13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31" fillId="0" borderId="0" xfId="0" applyFont="1" applyAlignment="1">
      <alignment horizontal="left" wrapText="1"/>
    </xf>
    <xf numFmtId="0" fontId="15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right" wrapText="1"/>
    </xf>
    <xf numFmtId="0" fontId="17" fillId="20" borderId="11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17" fillId="20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5" fillId="20" borderId="11" xfId="0" applyFont="1" applyFill="1" applyBorder="1" applyAlignment="1">
      <alignment horizontal="center" vertical="center"/>
    </xf>
    <xf numFmtId="0" fontId="15" fillId="20" borderId="18" xfId="0" applyFont="1" applyFill="1" applyBorder="1" applyAlignment="1">
      <alignment horizontal="center" vertical="center"/>
    </xf>
    <xf numFmtId="0" fontId="15" fillId="20" borderId="13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1" fontId="15" fillId="20" borderId="10" xfId="0" applyNumberFormat="1" applyFont="1" applyFill="1" applyBorder="1" applyAlignment="1">
      <alignment horizontal="center" vertical="center" wrapText="1"/>
    </xf>
    <xf numFmtId="1" fontId="15" fillId="20" borderId="10" xfId="0" applyNumberFormat="1" applyFont="1" applyFill="1" applyBorder="1" applyAlignment="1">
      <alignment horizontal="center" vertical="center"/>
    </xf>
    <xf numFmtId="0" fontId="15" fillId="20" borderId="18" xfId="0" applyFont="1" applyFill="1" applyBorder="1" applyAlignment="1">
      <alignment horizontal="center" vertical="center" wrapText="1"/>
    </xf>
    <xf numFmtId="0" fontId="15" fillId="20" borderId="13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6" fillId="0" borderId="54" xfId="0" applyFont="1" applyBorder="1" applyAlignment="1">
      <alignment horizontal="center" vertical="center"/>
    </xf>
    <xf numFmtId="0" fontId="56" fillId="0" borderId="53" xfId="0" applyFont="1" applyBorder="1" applyAlignment="1">
      <alignment horizontal="center" vertical="center"/>
    </xf>
    <xf numFmtId="0" fontId="56" fillId="0" borderId="45" xfId="0" applyFont="1" applyBorder="1" applyAlignment="1">
      <alignment horizontal="center" vertical="center"/>
    </xf>
    <xf numFmtId="0" fontId="33" fillId="0" borderId="0" xfId="0" applyFont="1" applyAlignment="1">
      <alignment horizontal="right" wrapText="1"/>
    </xf>
    <xf numFmtId="0" fontId="15" fillId="0" borderId="0" xfId="0" applyFont="1" applyAlignment="1">
      <alignment horizontal="center" vertical="center"/>
    </xf>
    <xf numFmtId="0" fontId="15" fillId="0" borderId="20" xfId="52" applyFont="1" applyBorder="1" applyAlignment="1">
      <alignment horizontal="center" vertical="center" wrapText="1"/>
      <protection/>
    </xf>
    <xf numFmtId="0" fontId="15" fillId="0" borderId="36" xfId="52" applyFont="1" applyBorder="1" applyAlignment="1">
      <alignment horizontal="center" vertical="center" wrapText="1"/>
      <protection/>
    </xf>
    <xf numFmtId="0" fontId="29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49" fontId="20" fillId="0" borderId="21" xfId="52" applyNumberFormat="1" applyFont="1" applyBorder="1" applyAlignment="1">
      <alignment horizontal="center" vertical="center" wrapText="1"/>
      <protection/>
    </xf>
    <xf numFmtId="49" fontId="51" fillId="0" borderId="18" xfId="52" applyNumberFormat="1" applyFont="1" applyBorder="1" applyAlignment="1">
      <alignment horizontal="center" vertical="center" wrapText="1"/>
      <protection/>
    </xf>
    <xf numFmtId="49" fontId="20" fillId="0" borderId="21" xfId="52" applyNumberFormat="1" applyFont="1" applyBorder="1" applyAlignment="1">
      <alignment horizontal="center" vertical="center"/>
      <protection/>
    </xf>
    <xf numFmtId="49" fontId="20" fillId="0" borderId="18" xfId="52" applyNumberFormat="1" applyFont="1" applyBorder="1" applyAlignment="1">
      <alignment horizontal="center" vertical="center"/>
      <protection/>
    </xf>
    <xf numFmtId="0" fontId="15" fillId="0" borderId="22" xfId="52" applyFont="1" applyBorder="1" applyAlignment="1">
      <alignment horizontal="center" vertical="center" wrapText="1"/>
      <protection/>
    </xf>
    <xf numFmtId="0" fontId="15" fillId="0" borderId="63" xfId="52" applyFont="1" applyBorder="1" applyAlignment="1">
      <alignment horizontal="center" vertical="center" wrapText="1"/>
      <protection/>
    </xf>
    <xf numFmtId="0" fontId="55" fillId="0" borderId="0" xfId="0" applyFont="1" applyAlignment="1">
      <alignment/>
    </xf>
    <xf numFmtId="0" fontId="19" fillId="0" borderId="0" xfId="0" applyFont="1" applyAlignment="1">
      <alignment horizontal="right" wrapText="1"/>
    </xf>
    <xf numFmtId="0" fontId="19" fillId="0" borderId="0" xfId="0" applyFont="1" applyAlignment="1">
      <alignment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horizontal="right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19" fillId="20" borderId="13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19" fillId="20" borderId="18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/>
    </xf>
    <xf numFmtId="0" fontId="55" fillId="0" borderId="11" xfId="0" applyFont="1" applyBorder="1" applyAlignment="1">
      <alignment wrapText="1"/>
    </xf>
    <xf numFmtId="0" fontId="55" fillId="0" borderId="11" xfId="0" applyFont="1" applyBorder="1" applyAlignment="1">
      <alignment horizontal="center" vertical="center" wrapText="1"/>
    </xf>
    <xf numFmtId="0" fontId="55" fillId="0" borderId="64" xfId="0" applyFont="1" applyBorder="1" applyAlignment="1">
      <alignment horizontal="center" vertical="center" wrapText="1"/>
    </xf>
    <xf numFmtId="0" fontId="55" fillId="0" borderId="64" xfId="0" applyFont="1" applyBorder="1" applyAlignment="1">
      <alignment/>
    </xf>
    <xf numFmtId="3" fontId="55" fillId="0" borderId="11" xfId="0" applyNumberFormat="1" applyFont="1" applyBorder="1" applyAlignment="1">
      <alignment/>
    </xf>
    <xf numFmtId="3" fontId="55" fillId="0" borderId="65" xfId="0" applyNumberFormat="1" applyFont="1" applyBorder="1" applyAlignment="1">
      <alignment/>
    </xf>
    <xf numFmtId="3" fontId="55" fillId="0" borderId="66" xfId="0" applyNumberFormat="1" applyFont="1" applyBorder="1" applyAlignment="1">
      <alignment/>
    </xf>
    <xf numFmtId="0" fontId="55" fillId="0" borderId="18" xfId="0" applyFont="1" applyBorder="1" applyAlignment="1">
      <alignment/>
    </xf>
    <xf numFmtId="0" fontId="55" fillId="0" borderId="18" xfId="0" applyFont="1" applyBorder="1" applyAlignment="1">
      <alignment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19" xfId="0" applyFont="1" applyBorder="1" applyAlignment="1" quotePrefix="1">
      <alignment/>
    </xf>
    <xf numFmtId="3" fontId="55" fillId="0" borderId="18" xfId="0" applyNumberFormat="1" applyFont="1" applyBorder="1" applyAlignment="1">
      <alignment/>
    </xf>
    <xf numFmtId="3" fontId="55" fillId="0" borderId="0" xfId="0" applyNumberFormat="1" applyFont="1" applyBorder="1" applyAlignment="1">
      <alignment/>
    </xf>
    <xf numFmtId="3" fontId="55" fillId="0" borderId="28" xfId="0" applyNumberFormat="1" applyFont="1" applyBorder="1" applyAlignment="1">
      <alignment/>
    </xf>
    <xf numFmtId="0" fontId="55" fillId="0" borderId="19" xfId="0" applyFont="1" applyBorder="1" applyAlignment="1" quotePrefix="1">
      <alignment wrapText="1"/>
    </xf>
    <xf numFmtId="0" fontId="55" fillId="0" borderId="13" xfId="0" applyFont="1" applyBorder="1" applyAlignment="1">
      <alignment/>
    </xf>
    <xf numFmtId="0" fontId="55" fillId="0" borderId="13" xfId="0" applyFont="1" applyBorder="1" applyAlignment="1">
      <alignment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4" xfId="0" applyFont="1" applyBorder="1" applyAlignment="1">
      <alignment/>
    </xf>
    <xf numFmtId="3" fontId="55" fillId="0" borderId="13" xfId="0" applyNumberFormat="1" applyFont="1" applyBorder="1" applyAlignment="1">
      <alignment/>
    </xf>
    <xf numFmtId="3" fontId="55" fillId="0" borderId="67" xfId="0" applyNumberFormat="1" applyFont="1" applyBorder="1" applyAlignment="1">
      <alignment/>
    </xf>
    <xf numFmtId="3" fontId="55" fillId="0" borderId="68" xfId="0" applyNumberFormat="1" applyFont="1" applyBorder="1" applyAlignment="1">
      <alignment/>
    </xf>
    <xf numFmtId="0" fontId="55" fillId="0" borderId="18" xfId="0" applyFont="1" applyBorder="1" applyAlignment="1" quotePrefix="1">
      <alignment/>
    </xf>
    <xf numFmtId="0" fontId="55" fillId="0" borderId="18" xfId="0" applyFont="1" applyBorder="1" applyAlignment="1" quotePrefix="1">
      <alignment wrapText="1"/>
    </xf>
    <xf numFmtId="0" fontId="55" fillId="0" borderId="13" xfId="0" applyFont="1" applyBorder="1" applyAlignment="1">
      <alignment horizontal="center" vertical="center" wrapText="1"/>
    </xf>
    <xf numFmtId="0" fontId="55" fillId="0" borderId="69" xfId="0" applyFont="1" applyBorder="1" applyAlignment="1">
      <alignment/>
    </xf>
    <xf numFmtId="0" fontId="55" fillId="0" borderId="69" xfId="0" applyFont="1" applyBorder="1" applyAlignment="1">
      <alignment wrapText="1"/>
    </xf>
    <xf numFmtId="0" fontId="55" fillId="0" borderId="69" xfId="0" applyFont="1" applyBorder="1" applyAlignment="1">
      <alignment horizontal="center" vertical="center" wrapText="1"/>
    </xf>
    <xf numFmtId="3" fontId="55" fillId="0" borderId="69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8" xfId="0" applyFont="1" applyBorder="1" applyAlignment="1">
      <alignment wrapText="1"/>
    </xf>
    <xf numFmtId="3" fontId="19" fillId="0" borderId="18" xfId="0" applyNumberFormat="1" applyFont="1" applyBorder="1" applyAlignment="1">
      <alignment/>
    </xf>
    <xf numFmtId="0" fontId="19" fillId="0" borderId="18" xfId="0" applyFont="1" applyBorder="1" applyAlignment="1" quotePrefix="1">
      <alignment wrapText="1"/>
    </xf>
    <xf numFmtId="0" fontId="19" fillId="0" borderId="13" xfId="0" applyFont="1" applyBorder="1" applyAlignment="1">
      <alignment/>
    </xf>
    <xf numFmtId="0" fontId="19" fillId="0" borderId="13" xfId="0" applyFont="1" applyBorder="1" applyAlignment="1" quotePrefix="1">
      <alignment wrapText="1"/>
    </xf>
    <xf numFmtId="3" fontId="19" fillId="0" borderId="13" xfId="0" applyNumberFormat="1" applyFont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view="pageBreakPreview" zoomScaleSheetLayoutView="100" workbookViewId="0" topLeftCell="A1">
      <selection activeCell="A2" sqref="A2:F2"/>
    </sheetView>
  </sheetViews>
  <sheetFormatPr defaultColWidth="9.00390625" defaultRowHeight="12.75"/>
  <cols>
    <col min="1" max="1" width="6.875" style="13" customWidth="1"/>
    <col min="2" max="2" width="10.625" style="13" customWidth="1"/>
    <col min="3" max="3" width="6.00390625" style="13" customWidth="1"/>
    <col min="4" max="4" width="63.25390625" style="0" customWidth="1"/>
    <col min="5" max="5" width="14.25390625" style="0" customWidth="1"/>
    <col min="6" max="6" width="17.125" style="0" customWidth="1"/>
    <col min="7" max="7" width="0.12890625" style="0" customWidth="1"/>
  </cols>
  <sheetData>
    <row r="1" spans="4:6" ht="76.5" customHeight="1">
      <c r="D1" s="320" t="s">
        <v>492</v>
      </c>
      <c r="E1" s="320"/>
      <c r="F1" s="320"/>
    </row>
    <row r="2" spans="1:6" ht="18">
      <c r="A2" s="319" t="s">
        <v>190</v>
      </c>
      <c r="B2" s="319"/>
      <c r="C2" s="319"/>
      <c r="D2" s="319"/>
      <c r="E2" s="319"/>
      <c r="F2" s="319"/>
    </row>
    <row r="3" spans="2:4" ht="18">
      <c r="B3" s="2"/>
      <c r="C3" s="2"/>
      <c r="D3" s="2"/>
    </row>
    <row r="5" spans="1:7" s="8" customFormat="1" ht="30">
      <c r="A5" s="22" t="s">
        <v>1</v>
      </c>
      <c r="B5" s="22" t="s">
        <v>2</v>
      </c>
      <c r="C5" s="22" t="s">
        <v>3</v>
      </c>
      <c r="D5" s="22" t="s">
        <v>4</v>
      </c>
      <c r="E5" s="22" t="s">
        <v>47</v>
      </c>
      <c r="F5" s="22" t="s">
        <v>48</v>
      </c>
      <c r="G5" s="23"/>
    </row>
    <row r="6" spans="1:7" s="6" customFormat="1" ht="15" customHeight="1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5"/>
    </row>
    <row r="7" spans="1:7" s="14" customFormat="1" ht="54" customHeight="1">
      <c r="A7" s="26" t="s">
        <v>165</v>
      </c>
      <c r="B7" s="26" t="s">
        <v>166</v>
      </c>
      <c r="C7" s="26" t="s">
        <v>192</v>
      </c>
      <c r="D7" s="27" t="s">
        <v>193</v>
      </c>
      <c r="E7" s="28">
        <v>20000</v>
      </c>
      <c r="F7" s="28"/>
      <c r="G7" s="25"/>
    </row>
    <row r="8" spans="1:7" s="14" customFormat="1" ht="54.75" customHeight="1">
      <c r="A8" s="26" t="s">
        <v>167</v>
      </c>
      <c r="B8" s="26" t="s">
        <v>168</v>
      </c>
      <c r="C8" s="26" t="s">
        <v>192</v>
      </c>
      <c r="D8" s="27" t="s">
        <v>193</v>
      </c>
      <c r="E8" s="28">
        <v>2000</v>
      </c>
      <c r="F8" s="28"/>
      <c r="G8" s="25"/>
    </row>
    <row r="9" spans="1:7" s="14" customFormat="1" ht="70.5" customHeight="1">
      <c r="A9" s="26"/>
      <c r="B9" s="26"/>
      <c r="C9" s="26" t="s">
        <v>194</v>
      </c>
      <c r="D9" s="27" t="s">
        <v>195</v>
      </c>
      <c r="E9" s="28">
        <v>70000</v>
      </c>
      <c r="F9" s="28"/>
      <c r="G9" s="25"/>
    </row>
    <row r="10" spans="1:7" s="14" customFormat="1" ht="19.5" customHeight="1">
      <c r="A10" s="26" t="s">
        <v>196</v>
      </c>
      <c r="B10" s="26" t="s">
        <v>197</v>
      </c>
      <c r="C10" s="26" t="s">
        <v>198</v>
      </c>
      <c r="D10" s="27" t="s">
        <v>199</v>
      </c>
      <c r="E10" s="28">
        <v>5000</v>
      </c>
      <c r="F10" s="28"/>
      <c r="G10" s="25"/>
    </row>
    <row r="11" spans="1:7" s="14" customFormat="1" ht="61.5" customHeight="1">
      <c r="A11" s="26"/>
      <c r="B11" s="26"/>
      <c r="C11" s="26" t="s">
        <v>376</v>
      </c>
      <c r="D11" s="27" t="s">
        <v>377</v>
      </c>
      <c r="E11" s="28"/>
      <c r="F11" s="28">
        <v>3389515</v>
      </c>
      <c r="G11" s="25"/>
    </row>
    <row r="12" spans="1:7" s="14" customFormat="1" ht="50.25" customHeight="1">
      <c r="A12" s="26"/>
      <c r="B12" s="26"/>
      <c r="C12" s="26" t="s">
        <v>378</v>
      </c>
      <c r="D12" s="27" t="s">
        <v>379</v>
      </c>
      <c r="E12" s="28"/>
      <c r="F12" s="28">
        <v>2738330</v>
      </c>
      <c r="G12" s="25"/>
    </row>
    <row r="13" spans="1:7" s="14" customFormat="1" ht="66" customHeight="1">
      <c r="A13" s="26"/>
      <c r="B13" s="26"/>
      <c r="C13" s="26" t="s">
        <v>396</v>
      </c>
      <c r="D13" s="27" t="s">
        <v>397</v>
      </c>
      <c r="E13" s="28"/>
      <c r="F13" s="28">
        <v>2572027</v>
      </c>
      <c r="G13" s="25"/>
    </row>
    <row r="14" spans="1:7" s="14" customFormat="1" ht="31.5" customHeight="1">
      <c r="A14" s="26" t="s">
        <v>169</v>
      </c>
      <c r="B14" s="26" t="s">
        <v>170</v>
      </c>
      <c r="C14" s="26" t="s">
        <v>200</v>
      </c>
      <c r="D14" s="27" t="s">
        <v>201</v>
      </c>
      <c r="E14" s="28">
        <v>34101</v>
      </c>
      <c r="F14" s="28"/>
      <c r="G14" s="25"/>
    </row>
    <row r="15" spans="1:7" s="14" customFormat="1" ht="67.5" customHeight="1">
      <c r="A15" s="26"/>
      <c r="B15" s="26"/>
      <c r="C15" s="26" t="s">
        <v>202</v>
      </c>
      <c r="D15" s="27" t="s">
        <v>203</v>
      </c>
      <c r="E15" s="28">
        <v>351987</v>
      </c>
      <c r="F15" s="28"/>
      <c r="G15" s="25"/>
    </row>
    <row r="16" spans="1:7" s="14" customFormat="1" ht="34.5" customHeight="1">
      <c r="A16" s="26"/>
      <c r="B16" s="26"/>
      <c r="C16" s="26" t="s">
        <v>204</v>
      </c>
      <c r="D16" s="27" t="s">
        <v>205</v>
      </c>
      <c r="E16" s="28"/>
      <c r="F16" s="28">
        <v>3853354</v>
      </c>
      <c r="G16" s="25"/>
    </row>
    <row r="17" spans="1:7" s="14" customFormat="1" ht="53.25" customHeight="1">
      <c r="A17" s="26"/>
      <c r="B17" s="26"/>
      <c r="C17" s="26" t="s">
        <v>192</v>
      </c>
      <c r="D17" s="27" t="s">
        <v>193</v>
      </c>
      <c r="E17" s="28">
        <v>50000</v>
      </c>
      <c r="F17" s="28"/>
      <c r="G17" s="25"/>
    </row>
    <row r="18" spans="1:7" s="14" customFormat="1" ht="53.25" customHeight="1">
      <c r="A18" s="26"/>
      <c r="B18" s="26"/>
      <c r="C18" s="26" t="s">
        <v>206</v>
      </c>
      <c r="D18" s="27" t="s">
        <v>207</v>
      </c>
      <c r="E18" s="28">
        <v>400000</v>
      </c>
      <c r="F18" s="28"/>
      <c r="G18" s="25"/>
    </row>
    <row r="19" spans="1:7" s="14" customFormat="1" ht="54" customHeight="1">
      <c r="A19" s="26" t="s">
        <v>171</v>
      </c>
      <c r="B19" s="26" t="s">
        <v>172</v>
      </c>
      <c r="C19" s="26" t="s">
        <v>192</v>
      </c>
      <c r="D19" s="27" t="s">
        <v>193</v>
      </c>
      <c r="E19" s="28">
        <v>80000</v>
      </c>
      <c r="F19" s="28"/>
      <c r="G19" s="25"/>
    </row>
    <row r="20" spans="1:7" s="14" customFormat="1" ht="51" customHeight="1">
      <c r="A20" s="26"/>
      <c r="B20" s="26" t="s">
        <v>173</v>
      </c>
      <c r="C20" s="26" t="s">
        <v>192</v>
      </c>
      <c r="D20" s="27" t="s">
        <v>193</v>
      </c>
      <c r="E20" s="28">
        <v>20000</v>
      </c>
      <c r="F20" s="28"/>
      <c r="G20" s="25"/>
    </row>
    <row r="21" spans="1:7" s="14" customFormat="1" ht="53.25" customHeight="1">
      <c r="A21" s="26"/>
      <c r="B21" s="26" t="s">
        <v>174</v>
      </c>
      <c r="C21" s="26" t="s">
        <v>192</v>
      </c>
      <c r="D21" s="27" t="s">
        <v>193</v>
      </c>
      <c r="E21" s="28">
        <v>318000</v>
      </c>
      <c r="F21" s="28"/>
      <c r="G21" s="25"/>
    </row>
    <row r="22" spans="1:7" s="14" customFormat="1" ht="37.5" customHeight="1">
      <c r="A22" s="26" t="s">
        <v>488</v>
      </c>
      <c r="B22" s="26" t="s">
        <v>490</v>
      </c>
      <c r="C22" s="26" t="s">
        <v>244</v>
      </c>
      <c r="D22" s="27" t="s">
        <v>245</v>
      </c>
      <c r="E22" s="28">
        <v>12000</v>
      </c>
      <c r="F22" s="28"/>
      <c r="G22" s="25"/>
    </row>
    <row r="23" spans="1:7" s="14" customFormat="1" ht="53.25" customHeight="1">
      <c r="A23" s="26"/>
      <c r="B23" s="26"/>
      <c r="C23" s="26" t="s">
        <v>378</v>
      </c>
      <c r="D23" s="27" t="s">
        <v>379</v>
      </c>
      <c r="E23" s="28"/>
      <c r="F23" s="28">
        <v>54600</v>
      </c>
      <c r="G23" s="25"/>
    </row>
    <row r="24" spans="1:7" s="14" customFormat="1" ht="51" customHeight="1">
      <c r="A24" s="26" t="s">
        <v>175</v>
      </c>
      <c r="B24" s="26" t="s">
        <v>176</v>
      </c>
      <c r="C24" s="26" t="s">
        <v>192</v>
      </c>
      <c r="D24" s="27" t="s">
        <v>193</v>
      </c>
      <c r="E24" s="28">
        <v>252980</v>
      </c>
      <c r="F24" s="28"/>
      <c r="G24" s="25"/>
    </row>
    <row r="25" spans="1:7" s="14" customFormat="1" ht="19.5" customHeight="1">
      <c r="A25" s="26"/>
      <c r="B25" s="26" t="s">
        <v>208</v>
      </c>
      <c r="C25" s="26" t="s">
        <v>210</v>
      </c>
      <c r="D25" s="27" t="s">
        <v>211</v>
      </c>
      <c r="E25" s="28">
        <v>200000</v>
      </c>
      <c r="F25" s="28"/>
      <c r="G25" s="25"/>
    </row>
    <row r="26" spans="1:7" s="14" customFormat="1" ht="66.75" customHeight="1">
      <c r="A26" s="26"/>
      <c r="B26" s="26"/>
      <c r="C26" s="26" t="s">
        <v>396</v>
      </c>
      <c r="D26" s="27" t="s">
        <v>397</v>
      </c>
      <c r="E26" s="28"/>
      <c r="F26" s="28">
        <v>415000</v>
      </c>
      <c r="G26" s="25" t="s">
        <v>491</v>
      </c>
    </row>
    <row r="27" spans="1:7" s="14" customFormat="1" ht="50.25" customHeight="1">
      <c r="A27" s="26"/>
      <c r="B27" s="26" t="s">
        <v>212</v>
      </c>
      <c r="C27" s="26" t="s">
        <v>213</v>
      </c>
      <c r="D27" s="27" t="s">
        <v>214</v>
      </c>
      <c r="E27" s="28">
        <v>48000</v>
      </c>
      <c r="F27" s="28"/>
      <c r="G27" s="25"/>
    </row>
    <row r="28" spans="1:7" s="14" customFormat="1" ht="51.75" customHeight="1">
      <c r="A28" s="26" t="s">
        <v>177</v>
      </c>
      <c r="B28" s="26" t="s">
        <v>178</v>
      </c>
      <c r="C28" s="26" t="s">
        <v>192</v>
      </c>
      <c r="D28" s="27" t="s">
        <v>193</v>
      </c>
      <c r="E28" s="28">
        <v>4920883</v>
      </c>
      <c r="F28" s="28"/>
      <c r="G28" s="25"/>
    </row>
    <row r="29" spans="1:7" s="14" customFormat="1" ht="24.75" customHeight="1">
      <c r="A29" s="26" t="s">
        <v>215</v>
      </c>
      <c r="B29" s="26" t="s">
        <v>216</v>
      </c>
      <c r="C29" s="26" t="s">
        <v>209</v>
      </c>
      <c r="D29" s="27" t="s">
        <v>217</v>
      </c>
      <c r="E29" s="28">
        <v>2643699</v>
      </c>
      <c r="F29" s="28"/>
      <c r="G29" s="25"/>
    </row>
    <row r="30" spans="1:7" s="14" customFormat="1" ht="51" customHeight="1">
      <c r="A30" s="26"/>
      <c r="B30" s="26"/>
      <c r="C30" s="26" t="s">
        <v>218</v>
      </c>
      <c r="D30" s="27" t="s">
        <v>219</v>
      </c>
      <c r="E30" s="28">
        <v>75000</v>
      </c>
      <c r="F30" s="28"/>
      <c r="G30" s="25"/>
    </row>
    <row r="31" spans="1:7" s="14" customFormat="1" ht="19.5" customHeight="1">
      <c r="A31" s="26"/>
      <c r="B31" s="26" t="s">
        <v>220</v>
      </c>
      <c r="C31" s="26" t="s">
        <v>221</v>
      </c>
      <c r="D31" s="27" t="s">
        <v>222</v>
      </c>
      <c r="E31" s="28">
        <v>9788414</v>
      </c>
      <c r="F31" s="28"/>
      <c r="G31" s="25"/>
    </row>
    <row r="32" spans="1:7" s="14" customFormat="1" ht="19.5" customHeight="1">
      <c r="A32" s="26"/>
      <c r="B32" s="26"/>
      <c r="C32" s="26" t="s">
        <v>223</v>
      </c>
      <c r="D32" s="27" t="s">
        <v>224</v>
      </c>
      <c r="E32" s="28">
        <v>300000</v>
      </c>
      <c r="F32" s="28"/>
      <c r="G32" s="25"/>
    </row>
    <row r="33" spans="1:7" s="14" customFormat="1" ht="19.5" customHeight="1">
      <c r="A33" s="26" t="s">
        <v>225</v>
      </c>
      <c r="B33" s="26" t="s">
        <v>226</v>
      </c>
      <c r="C33" s="26" t="s">
        <v>227</v>
      </c>
      <c r="D33" s="27" t="s">
        <v>228</v>
      </c>
      <c r="E33" s="28">
        <v>28217330</v>
      </c>
      <c r="F33" s="28"/>
      <c r="G33" s="25"/>
    </row>
    <row r="34" spans="1:7" s="14" customFormat="1" ht="19.5" customHeight="1">
      <c r="A34" s="26"/>
      <c r="B34" s="26" t="s">
        <v>229</v>
      </c>
      <c r="C34" s="26" t="s">
        <v>227</v>
      </c>
      <c r="D34" s="27" t="s">
        <v>228</v>
      </c>
      <c r="E34" s="28">
        <v>5313887</v>
      </c>
      <c r="F34" s="28"/>
      <c r="G34" s="25"/>
    </row>
    <row r="35" spans="1:7" s="14" customFormat="1" ht="19.5" customHeight="1">
      <c r="A35" s="26"/>
      <c r="B35" s="26" t="s">
        <v>230</v>
      </c>
      <c r="C35" s="26" t="s">
        <v>227</v>
      </c>
      <c r="D35" s="27" t="s">
        <v>228</v>
      </c>
      <c r="E35" s="28">
        <v>568027</v>
      </c>
      <c r="F35" s="28"/>
      <c r="G35" s="25"/>
    </row>
    <row r="36" spans="1:7" s="14" customFormat="1" ht="67.5" customHeight="1">
      <c r="A36" s="26" t="s">
        <v>184</v>
      </c>
      <c r="B36" s="26" t="s">
        <v>231</v>
      </c>
      <c r="C36" s="26" t="s">
        <v>202</v>
      </c>
      <c r="D36" s="27" t="s">
        <v>203</v>
      </c>
      <c r="E36" s="28">
        <v>20310</v>
      </c>
      <c r="F36" s="28"/>
      <c r="G36" s="25"/>
    </row>
    <row r="37" spans="1:7" s="14" customFormat="1" ht="19.5" customHeight="1">
      <c r="A37" s="26"/>
      <c r="B37" s="26" t="s">
        <v>232</v>
      </c>
      <c r="C37" s="26" t="s">
        <v>233</v>
      </c>
      <c r="D37" s="27" t="s">
        <v>234</v>
      </c>
      <c r="E37" s="28">
        <v>300</v>
      </c>
      <c r="F37" s="28"/>
      <c r="G37" s="25"/>
    </row>
    <row r="38" spans="1:7" s="14" customFormat="1" ht="66" customHeight="1">
      <c r="A38" s="26"/>
      <c r="B38" s="26"/>
      <c r="C38" s="26" t="s">
        <v>202</v>
      </c>
      <c r="D38" s="27" t="s">
        <v>203</v>
      </c>
      <c r="E38" s="28">
        <v>64588</v>
      </c>
      <c r="F38" s="28"/>
      <c r="G38" s="25"/>
    </row>
    <row r="39" spans="1:7" s="14" customFormat="1" ht="68.25" customHeight="1">
      <c r="A39" s="26"/>
      <c r="B39" s="26" t="s">
        <v>185</v>
      </c>
      <c r="C39" s="26" t="s">
        <v>202</v>
      </c>
      <c r="D39" s="27" t="s">
        <v>203</v>
      </c>
      <c r="E39" s="28">
        <v>36600</v>
      </c>
      <c r="F39" s="28"/>
      <c r="G39" s="25"/>
    </row>
    <row r="40" spans="1:7" s="14" customFormat="1" ht="19.5" customHeight="1">
      <c r="A40" s="26"/>
      <c r="B40" s="26"/>
      <c r="C40" s="26" t="s">
        <v>235</v>
      </c>
      <c r="D40" s="27" t="s">
        <v>236</v>
      </c>
      <c r="E40" s="28">
        <v>20000</v>
      </c>
      <c r="F40" s="28"/>
      <c r="G40" s="25"/>
    </row>
    <row r="41" spans="1:7" s="14" customFormat="1" ht="69.75" customHeight="1">
      <c r="A41" s="26"/>
      <c r="B41" s="26"/>
      <c r="C41" s="26" t="s">
        <v>390</v>
      </c>
      <c r="D41" s="27" t="s">
        <v>391</v>
      </c>
      <c r="E41" s="28">
        <v>29498</v>
      </c>
      <c r="F41" s="28"/>
      <c r="G41" s="25"/>
    </row>
    <row r="42" spans="1:7" s="14" customFormat="1" ht="60.75" customHeight="1">
      <c r="A42" s="26" t="s">
        <v>179</v>
      </c>
      <c r="B42" s="26" t="s">
        <v>237</v>
      </c>
      <c r="C42" s="26" t="s">
        <v>396</v>
      </c>
      <c r="D42" s="27" t="s">
        <v>397</v>
      </c>
      <c r="E42" s="28"/>
      <c r="F42" s="28">
        <v>10570200</v>
      </c>
      <c r="G42" s="25"/>
    </row>
    <row r="43" spans="1:7" s="14" customFormat="1" ht="51.75" customHeight="1">
      <c r="A43" s="26"/>
      <c r="B43" s="26" t="s">
        <v>180</v>
      </c>
      <c r="C43" s="26" t="s">
        <v>192</v>
      </c>
      <c r="D43" s="27" t="s">
        <v>193</v>
      </c>
      <c r="E43" s="28">
        <v>1186932</v>
      </c>
      <c r="F43" s="28"/>
      <c r="G43" s="25"/>
    </row>
    <row r="44" spans="1:7" s="14" customFormat="1" ht="19.5" customHeight="1">
      <c r="A44" s="26"/>
      <c r="B44" s="26" t="s">
        <v>238</v>
      </c>
      <c r="C44" s="26" t="s">
        <v>198</v>
      </c>
      <c r="D44" s="27" t="s">
        <v>199</v>
      </c>
      <c r="E44" s="28">
        <v>25500</v>
      </c>
      <c r="F44" s="28"/>
      <c r="G44" s="25"/>
    </row>
    <row r="45" spans="1:7" s="16" customFormat="1" ht="57" customHeight="1">
      <c r="A45" s="26" t="s">
        <v>239</v>
      </c>
      <c r="B45" s="26" t="s">
        <v>240</v>
      </c>
      <c r="C45" s="26" t="s">
        <v>241</v>
      </c>
      <c r="D45" s="27" t="s">
        <v>242</v>
      </c>
      <c r="E45" s="28">
        <v>250306</v>
      </c>
      <c r="F45" s="28"/>
      <c r="G45" s="29"/>
    </row>
    <row r="46" spans="1:7" s="16" customFormat="1" ht="19.5" customHeight="1">
      <c r="A46" s="26"/>
      <c r="B46" s="26" t="s">
        <v>243</v>
      </c>
      <c r="C46" s="26" t="s">
        <v>235</v>
      </c>
      <c r="D46" s="27" t="s">
        <v>236</v>
      </c>
      <c r="E46" s="28">
        <v>3113679</v>
      </c>
      <c r="F46" s="28"/>
      <c r="G46" s="29"/>
    </row>
    <row r="47" spans="1:7" s="16" customFormat="1" ht="19.5" customHeight="1">
      <c r="A47" s="26"/>
      <c r="B47" s="26"/>
      <c r="C47" s="26" t="s">
        <v>210</v>
      </c>
      <c r="D47" s="27" t="s">
        <v>211</v>
      </c>
      <c r="E47" s="28">
        <v>30</v>
      </c>
      <c r="F47" s="28"/>
      <c r="G47" s="29"/>
    </row>
    <row r="48" spans="1:7" s="16" customFormat="1" ht="19.5" customHeight="1">
      <c r="A48" s="26"/>
      <c r="B48" s="26"/>
      <c r="C48" s="26" t="s">
        <v>198</v>
      </c>
      <c r="D48" s="27" t="s">
        <v>199</v>
      </c>
      <c r="E48" s="28">
        <v>11000</v>
      </c>
      <c r="F48" s="28"/>
      <c r="G48" s="29"/>
    </row>
    <row r="49" spans="1:7" s="16" customFormat="1" ht="28.5" customHeight="1">
      <c r="A49" s="26"/>
      <c r="B49" s="26"/>
      <c r="C49" s="26" t="s">
        <v>244</v>
      </c>
      <c r="D49" s="27" t="s">
        <v>245</v>
      </c>
      <c r="E49" s="28">
        <v>1920546</v>
      </c>
      <c r="F49" s="28"/>
      <c r="G49" s="29"/>
    </row>
    <row r="50" spans="1:7" s="16" customFormat="1" ht="19.5" customHeight="1">
      <c r="A50" s="26"/>
      <c r="B50" s="26" t="s">
        <v>246</v>
      </c>
      <c r="C50" s="26" t="s">
        <v>198</v>
      </c>
      <c r="D50" s="27" t="s">
        <v>199</v>
      </c>
      <c r="E50" s="28">
        <v>145000</v>
      </c>
      <c r="F50" s="28"/>
      <c r="G50" s="29"/>
    </row>
    <row r="51" spans="1:7" s="16" customFormat="1" ht="53.25" customHeight="1">
      <c r="A51" s="26" t="s">
        <v>181</v>
      </c>
      <c r="B51" s="26" t="s">
        <v>182</v>
      </c>
      <c r="C51" s="26" t="s">
        <v>192</v>
      </c>
      <c r="D51" s="27" t="s">
        <v>193</v>
      </c>
      <c r="E51" s="28">
        <v>196000</v>
      </c>
      <c r="F51" s="28"/>
      <c r="G51" s="29"/>
    </row>
    <row r="52" spans="1:7" s="16" customFormat="1" ht="66.75" customHeight="1">
      <c r="A52" s="26"/>
      <c r="B52" s="26" t="s">
        <v>247</v>
      </c>
      <c r="C52" s="26" t="s">
        <v>248</v>
      </c>
      <c r="D52" s="27" t="s">
        <v>249</v>
      </c>
      <c r="E52" s="28">
        <v>747600</v>
      </c>
      <c r="F52" s="28"/>
      <c r="G52" s="29"/>
    </row>
    <row r="53" spans="1:7" s="16" customFormat="1" ht="19.5" customHeight="1">
      <c r="A53" s="26"/>
      <c r="B53" s="26" t="s">
        <v>250</v>
      </c>
      <c r="C53" s="26" t="s">
        <v>198</v>
      </c>
      <c r="D53" s="27" t="s">
        <v>199</v>
      </c>
      <c r="E53" s="28">
        <v>50000</v>
      </c>
      <c r="F53" s="28"/>
      <c r="G53" s="29"/>
    </row>
    <row r="54" spans="1:7" s="16" customFormat="1" ht="77.25" customHeight="1">
      <c r="A54" s="26"/>
      <c r="B54" s="26" t="s">
        <v>251</v>
      </c>
      <c r="C54" s="26" t="s">
        <v>420</v>
      </c>
      <c r="D54" s="27" t="s">
        <v>421</v>
      </c>
      <c r="E54" s="28">
        <v>343772</v>
      </c>
      <c r="F54" s="28"/>
      <c r="G54" s="29"/>
    </row>
    <row r="55" spans="1:7" s="16" customFormat="1" ht="22.5" customHeight="1">
      <c r="A55" s="26" t="s">
        <v>187</v>
      </c>
      <c r="B55" s="26" t="s">
        <v>188</v>
      </c>
      <c r="C55" s="26" t="s">
        <v>235</v>
      </c>
      <c r="D55" s="27" t="s">
        <v>236</v>
      </c>
      <c r="E55" s="28">
        <v>20000</v>
      </c>
      <c r="F55" s="28"/>
      <c r="G55" s="29"/>
    </row>
    <row r="56" spans="1:7" s="16" customFormat="1" ht="62.25" customHeight="1">
      <c r="A56" s="26"/>
      <c r="B56" s="26"/>
      <c r="C56" s="26" t="s">
        <v>202</v>
      </c>
      <c r="D56" s="27" t="s">
        <v>203</v>
      </c>
      <c r="E56" s="28">
        <v>2000</v>
      </c>
      <c r="F56" s="28"/>
      <c r="G56" s="29"/>
    </row>
    <row r="57" spans="1:7" s="16" customFormat="1" ht="68.25" customHeight="1">
      <c r="A57" s="26"/>
      <c r="B57" s="26"/>
      <c r="C57" s="26" t="s">
        <v>396</v>
      </c>
      <c r="D57" s="27" t="s">
        <v>397</v>
      </c>
      <c r="E57" s="28"/>
      <c r="F57" s="28">
        <v>647832</v>
      </c>
      <c r="G57" s="29"/>
    </row>
    <row r="58" spans="1:7" s="16" customFormat="1" ht="68.25" customHeight="1">
      <c r="A58" s="26"/>
      <c r="B58" s="26" t="s">
        <v>252</v>
      </c>
      <c r="C58" s="26" t="s">
        <v>202</v>
      </c>
      <c r="D58" s="27" t="s">
        <v>203</v>
      </c>
      <c r="E58" s="28">
        <v>2184</v>
      </c>
      <c r="F58" s="28"/>
      <c r="G58" s="29"/>
    </row>
    <row r="59" spans="1:7" s="16" customFormat="1" ht="19.5" customHeight="1">
      <c r="A59" s="26"/>
      <c r="B59" s="26"/>
      <c r="C59" s="26" t="s">
        <v>235</v>
      </c>
      <c r="D59" s="27" t="s">
        <v>236</v>
      </c>
      <c r="E59" s="28">
        <v>437</v>
      </c>
      <c r="F59" s="28"/>
      <c r="G59" s="29"/>
    </row>
    <row r="60" spans="1:7" s="16" customFormat="1" ht="21" customHeight="1">
      <c r="A60" s="26"/>
      <c r="B60" s="26" t="s">
        <v>189</v>
      </c>
      <c r="C60" s="26" t="s">
        <v>235</v>
      </c>
      <c r="D60" s="27" t="s">
        <v>236</v>
      </c>
      <c r="E60" s="28">
        <v>30000</v>
      </c>
      <c r="F60" s="28"/>
      <c r="G60" s="29"/>
    </row>
    <row r="61" spans="1:7" s="16" customFormat="1" ht="65.25" customHeight="1">
      <c r="A61" s="26"/>
      <c r="B61" s="26"/>
      <c r="C61" s="26" t="s">
        <v>202</v>
      </c>
      <c r="D61" s="27" t="s">
        <v>203</v>
      </c>
      <c r="E61" s="28">
        <v>4000</v>
      </c>
      <c r="F61" s="28"/>
      <c r="G61" s="29"/>
    </row>
    <row r="62" spans="1:7" s="16" customFormat="1" ht="45.75" customHeight="1">
      <c r="A62" s="26" t="s">
        <v>346</v>
      </c>
      <c r="B62" s="26" t="s">
        <v>348</v>
      </c>
      <c r="C62" s="26" t="s">
        <v>378</v>
      </c>
      <c r="D62" s="27" t="s">
        <v>379</v>
      </c>
      <c r="E62" s="28"/>
      <c r="F62" s="28">
        <v>1200000</v>
      </c>
      <c r="G62" s="29"/>
    </row>
    <row r="63" spans="1:7" s="7" customFormat="1" ht="19.5" customHeight="1">
      <c r="A63" s="318" t="s">
        <v>38</v>
      </c>
      <c r="B63" s="318"/>
      <c r="C63" s="318"/>
      <c r="D63" s="318"/>
      <c r="E63" s="31">
        <f>SUM(E7:E62)</f>
        <v>61911590</v>
      </c>
      <c r="F63" s="31">
        <f>SUM(F7:F62)</f>
        <v>25440858</v>
      </c>
      <c r="G63" s="32"/>
    </row>
    <row r="64" spans="2:4" ht="12.75">
      <c r="B64" s="3"/>
      <c r="C64" s="3"/>
      <c r="D64" s="1"/>
    </row>
    <row r="65" spans="2:4" ht="12.75">
      <c r="B65" s="3"/>
      <c r="C65" s="3"/>
      <c r="D65" s="1"/>
    </row>
    <row r="66" spans="2:4" ht="12.75">
      <c r="B66" s="15"/>
      <c r="C66" s="3"/>
      <c r="D66" s="1"/>
    </row>
    <row r="67" spans="2:4" ht="12.75">
      <c r="B67" s="3"/>
      <c r="C67" s="3"/>
      <c r="D67" s="1"/>
    </row>
    <row r="68" spans="2:4" ht="12.75">
      <c r="B68" s="3"/>
      <c r="C68" s="3"/>
      <c r="D68" s="1"/>
    </row>
    <row r="69" spans="2:4" ht="12.75">
      <c r="B69" s="3"/>
      <c r="C69" s="3"/>
      <c r="D69" s="1"/>
    </row>
    <row r="70" spans="2:4" ht="12.75">
      <c r="B70" s="3"/>
      <c r="C70" s="3"/>
      <c r="D70" s="1"/>
    </row>
    <row r="71" spans="2:4" ht="12.75">
      <c r="B71" s="3"/>
      <c r="C71" s="3"/>
      <c r="D71" s="1"/>
    </row>
    <row r="72" spans="2:4" ht="12.75">
      <c r="B72" s="3"/>
      <c r="C72" s="3"/>
      <c r="D72" s="1"/>
    </row>
    <row r="73" spans="2:4" ht="12.75">
      <c r="B73" s="3"/>
      <c r="C73" s="3"/>
      <c r="D73" s="1"/>
    </row>
    <row r="74" spans="2:4" ht="12.75">
      <c r="B74" s="3"/>
      <c r="C74" s="3"/>
      <c r="D74" s="1"/>
    </row>
    <row r="75" spans="2:4" ht="12.75">
      <c r="B75" s="3"/>
      <c r="C75" s="3"/>
      <c r="D75" s="1"/>
    </row>
    <row r="76" spans="2:4" ht="12.75">
      <c r="B76" s="3"/>
      <c r="C76" s="3"/>
      <c r="D76" s="1"/>
    </row>
    <row r="77" spans="2:4" ht="12.75">
      <c r="B77" s="3"/>
      <c r="C77" s="3"/>
      <c r="D77" s="1"/>
    </row>
    <row r="78" spans="2:4" ht="12.75">
      <c r="B78" s="3"/>
      <c r="C78" s="3"/>
      <c r="D78" s="1"/>
    </row>
    <row r="79" spans="2:4" ht="12.75">
      <c r="B79" s="3"/>
      <c r="C79" s="3"/>
      <c r="D79" s="1"/>
    </row>
    <row r="80" spans="2:4" ht="12.75">
      <c r="B80" s="3"/>
      <c r="C80" s="3"/>
      <c r="D80" s="1"/>
    </row>
    <row r="81" spans="2:4" ht="12.75">
      <c r="B81" s="3"/>
      <c r="C81" s="3"/>
      <c r="D81" s="1"/>
    </row>
    <row r="82" spans="2:4" ht="12.75">
      <c r="B82" s="3"/>
      <c r="C82" s="3"/>
      <c r="D82" s="1"/>
    </row>
    <row r="83" spans="2:4" ht="12.75">
      <c r="B83" s="3"/>
      <c r="C83" s="3"/>
      <c r="D83" s="1"/>
    </row>
    <row r="84" spans="2:4" ht="12.75">
      <c r="B84" s="3"/>
      <c r="C84" s="3"/>
      <c r="D84" s="1"/>
    </row>
    <row r="85" spans="2:4" ht="12.75">
      <c r="B85" s="3"/>
      <c r="C85" s="3"/>
      <c r="D85" s="1"/>
    </row>
    <row r="86" spans="2:4" ht="12.75">
      <c r="B86" s="3"/>
      <c r="C86" s="3"/>
      <c r="D86" s="1"/>
    </row>
    <row r="87" spans="2:4" ht="12.75">
      <c r="B87" s="3"/>
      <c r="C87" s="3"/>
      <c r="D87" s="1"/>
    </row>
    <row r="88" spans="2:4" ht="12.75">
      <c r="B88" s="3"/>
      <c r="C88" s="3"/>
      <c r="D88" s="1"/>
    </row>
    <row r="89" spans="2:4" ht="12.75">
      <c r="B89" s="3"/>
      <c r="C89" s="3"/>
      <c r="D89" s="1"/>
    </row>
    <row r="90" spans="2:4" ht="12.75">
      <c r="B90" s="3"/>
      <c r="C90" s="3"/>
      <c r="D90" s="1"/>
    </row>
    <row r="91" spans="2:4" ht="12.75">
      <c r="B91" s="3"/>
      <c r="C91" s="3"/>
      <c r="D91" s="1"/>
    </row>
    <row r="92" spans="2:4" ht="12.75">
      <c r="B92" s="3"/>
      <c r="C92" s="3"/>
      <c r="D92" s="1"/>
    </row>
    <row r="93" spans="2:4" ht="12.75">
      <c r="B93" s="3"/>
      <c r="C93" s="3"/>
      <c r="D93" s="1"/>
    </row>
    <row r="94" spans="2:4" ht="12.75">
      <c r="B94" s="3"/>
      <c r="C94" s="3"/>
      <c r="D94" s="1"/>
    </row>
    <row r="95" spans="2:4" ht="12.75">
      <c r="B95" s="3"/>
      <c r="C95" s="3"/>
      <c r="D95" s="1"/>
    </row>
    <row r="96" spans="2:4" ht="12.75">
      <c r="B96" s="3"/>
      <c r="C96" s="3"/>
      <c r="D96" s="1"/>
    </row>
    <row r="97" spans="2:4" ht="12.75">
      <c r="B97" s="3"/>
      <c r="C97" s="3"/>
      <c r="D97" s="1"/>
    </row>
  </sheetData>
  <sheetProtection/>
  <mergeCells count="3">
    <mergeCell ref="A63:D63"/>
    <mergeCell ref="A2:F2"/>
    <mergeCell ref="D1:F1"/>
  </mergeCells>
  <printOptions horizontalCentered="1"/>
  <pageMargins left="0.5511811023622047" right="0.5511811023622047" top="0.8267716535433072" bottom="0.5905511811023623" header="0" footer="0"/>
  <pageSetup horizontalDpi="300" verticalDpi="3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W12"/>
  <sheetViews>
    <sheetView view="pageBreakPreview" zoomScaleSheetLayoutView="100" zoomScalePageLayoutView="0" workbookViewId="0" topLeftCell="A1">
      <selection activeCell="F1" sqref="F1:J1"/>
    </sheetView>
  </sheetViews>
  <sheetFormatPr defaultColWidth="9.00390625" defaultRowHeight="12.75"/>
  <cols>
    <col min="1" max="1" width="7.25390625" style="21" customWidth="1"/>
    <col min="2" max="2" width="9.00390625" style="21" customWidth="1"/>
    <col min="3" max="3" width="6.625" style="21" customWidth="1"/>
    <col min="4" max="4" width="12.625" style="21" customWidth="1"/>
    <col min="5" max="5" width="13.125" style="21" customWidth="1"/>
    <col min="6" max="6" width="12.875" style="21" customWidth="1"/>
    <col min="7" max="7" width="15.875" style="21" customWidth="1"/>
    <col min="8" max="8" width="14.25390625" style="110" customWidth="1"/>
    <col min="9" max="9" width="10.25390625" style="110" customWidth="1"/>
    <col min="10" max="10" width="14.375" style="110" customWidth="1"/>
    <col min="11" max="75" width="9.125" style="110" customWidth="1"/>
    <col min="76" max="16384" width="9.125" style="21" customWidth="1"/>
  </cols>
  <sheetData>
    <row r="1" spans="6:11" ht="64.5" customHeight="1">
      <c r="F1" s="344" t="s">
        <v>510</v>
      </c>
      <c r="G1" s="344"/>
      <c r="H1" s="344"/>
      <c r="I1" s="344"/>
      <c r="J1" s="344"/>
      <c r="K1" s="166"/>
    </row>
    <row r="3" spans="1:10" ht="45" customHeight="1">
      <c r="A3" s="348" t="s">
        <v>92</v>
      </c>
      <c r="B3" s="348"/>
      <c r="C3" s="348"/>
      <c r="D3" s="348"/>
      <c r="E3" s="348"/>
      <c r="F3" s="348"/>
      <c r="G3" s="348"/>
      <c r="H3" s="348"/>
      <c r="I3" s="348"/>
      <c r="J3" s="348"/>
    </row>
    <row r="4" spans="1:6" ht="15.75">
      <c r="A4" s="175"/>
      <c r="B4" s="175"/>
      <c r="C4" s="175"/>
      <c r="D4" s="175"/>
      <c r="E4" s="175"/>
      <c r="F4" s="175"/>
    </row>
    <row r="5" spans="1:10" ht="13.5" customHeight="1">
      <c r="A5" s="160"/>
      <c r="B5" s="160"/>
      <c r="C5" s="160"/>
      <c r="D5" s="160"/>
      <c r="E5" s="160"/>
      <c r="F5" s="160"/>
      <c r="J5" s="165" t="s">
        <v>14</v>
      </c>
    </row>
    <row r="6" spans="1:10" ht="20.25" customHeight="1">
      <c r="A6" s="289" t="s">
        <v>1</v>
      </c>
      <c r="B6" s="349" t="s">
        <v>2</v>
      </c>
      <c r="C6" s="349" t="s">
        <v>3</v>
      </c>
      <c r="D6" s="325" t="s">
        <v>37</v>
      </c>
      <c r="E6" s="325" t="s">
        <v>36</v>
      </c>
      <c r="F6" s="325" t="s">
        <v>28</v>
      </c>
      <c r="G6" s="325"/>
      <c r="H6" s="325"/>
      <c r="I6" s="325"/>
      <c r="J6" s="325"/>
    </row>
    <row r="7" spans="1:10" ht="18" customHeight="1">
      <c r="A7" s="289"/>
      <c r="B7" s="350"/>
      <c r="C7" s="350"/>
      <c r="D7" s="289"/>
      <c r="E7" s="325"/>
      <c r="F7" s="325" t="s">
        <v>34</v>
      </c>
      <c r="G7" s="325" t="s">
        <v>5</v>
      </c>
      <c r="H7" s="325"/>
      <c r="I7" s="325"/>
      <c r="J7" s="325" t="s">
        <v>35</v>
      </c>
    </row>
    <row r="8" spans="1:10" ht="69" customHeight="1">
      <c r="A8" s="289"/>
      <c r="B8" s="351"/>
      <c r="C8" s="351"/>
      <c r="D8" s="289"/>
      <c r="E8" s="325"/>
      <c r="F8" s="325"/>
      <c r="G8" s="39" t="s">
        <v>90</v>
      </c>
      <c r="H8" s="39" t="s">
        <v>33</v>
      </c>
      <c r="I8" s="39" t="s">
        <v>91</v>
      </c>
      <c r="J8" s="325"/>
    </row>
    <row r="9" spans="1:10" ht="8.25" customHeight="1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</row>
    <row r="10" spans="1:10" ht="19.5" customHeight="1">
      <c r="A10" s="147">
        <v>750</v>
      </c>
      <c r="B10" s="147">
        <v>75045</v>
      </c>
      <c r="C10" s="147">
        <v>2120</v>
      </c>
      <c r="D10" s="148">
        <v>48000</v>
      </c>
      <c r="E10" s="148">
        <v>48000</v>
      </c>
      <c r="F10" s="148">
        <v>48000</v>
      </c>
      <c r="G10" s="148">
        <v>17593</v>
      </c>
      <c r="H10" s="148"/>
      <c r="I10" s="148">
        <v>30407</v>
      </c>
      <c r="J10" s="148"/>
    </row>
    <row r="11" spans="1:10" ht="19.5" customHeight="1">
      <c r="A11" s="150"/>
      <c r="B11" s="150"/>
      <c r="C11" s="150"/>
      <c r="D11" s="151"/>
      <c r="E11" s="151"/>
      <c r="F11" s="151"/>
      <c r="G11" s="151"/>
      <c r="H11" s="151"/>
      <c r="I11" s="151"/>
      <c r="J11" s="151"/>
    </row>
    <row r="12" spans="1:75" s="176" customFormat="1" ht="24.75" customHeight="1">
      <c r="A12" s="318" t="s">
        <v>42</v>
      </c>
      <c r="B12" s="318"/>
      <c r="C12" s="318"/>
      <c r="D12" s="318"/>
      <c r="E12" s="145">
        <f>SUM(E10:E11)</f>
        <v>48000</v>
      </c>
      <c r="F12" s="145">
        <f>SUM(F10:F11)</f>
        <v>48000</v>
      </c>
      <c r="G12" s="145">
        <f>SUM(G10:G11)</f>
        <v>17593</v>
      </c>
      <c r="H12" s="164"/>
      <c r="I12" s="145">
        <f>SUM(I10:I11)</f>
        <v>30407</v>
      </c>
      <c r="J12" s="164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</row>
  </sheetData>
  <sheetProtection/>
  <mergeCells count="12">
    <mergeCell ref="F1:J1"/>
    <mergeCell ref="B6:B8"/>
    <mergeCell ref="C6:C8"/>
    <mergeCell ref="D6:D8"/>
    <mergeCell ref="A12:D12"/>
    <mergeCell ref="A3:J3"/>
    <mergeCell ref="E6:E8"/>
    <mergeCell ref="F6:J6"/>
    <mergeCell ref="F7:F8"/>
    <mergeCell ref="G7:I7"/>
    <mergeCell ref="J7:J8"/>
    <mergeCell ref="A6:A8"/>
  </mergeCells>
  <printOptions horizontalCentered="1"/>
  <pageMargins left="0.5905511811023623" right="0.5905511811023623" top="1.062992125984252" bottom="0.3937007874015748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25"/>
  <sheetViews>
    <sheetView view="pageBreakPreview" zoomScale="75" zoomScaleSheetLayoutView="75" zoomScalePageLayoutView="0" workbookViewId="0" topLeftCell="A1">
      <selection activeCell="I1" sqref="I1:M1"/>
    </sheetView>
  </sheetViews>
  <sheetFormatPr defaultColWidth="9.00390625" defaultRowHeight="12.75"/>
  <cols>
    <col min="1" max="1" width="44.875" style="21" customWidth="1"/>
    <col min="2" max="2" width="9.75390625" style="21" customWidth="1"/>
    <col min="3" max="3" width="12.875" style="21" customWidth="1"/>
    <col min="4" max="4" width="15.625" style="21" customWidth="1"/>
    <col min="5" max="5" width="7.625" style="178" customWidth="1"/>
    <col min="6" max="6" width="14.125" style="21" customWidth="1"/>
    <col min="7" max="7" width="14.375" style="21" customWidth="1"/>
    <col min="8" max="8" width="15.875" style="21" customWidth="1"/>
    <col min="9" max="9" width="14.625" style="110" customWidth="1"/>
    <col min="10" max="10" width="10.375" style="110" customWidth="1"/>
    <col min="11" max="11" width="13.625" style="110" customWidth="1"/>
    <col min="12" max="12" width="13.00390625" style="110" customWidth="1"/>
    <col min="13" max="13" width="14.625" style="110" customWidth="1"/>
    <col min="14" max="82" width="9.125" style="110" customWidth="1"/>
    <col min="83" max="16384" width="9.125" style="21" customWidth="1"/>
  </cols>
  <sheetData>
    <row r="1" spans="5:82" s="176" customFormat="1" ht="76.5" customHeight="1">
      <c r="E1" s="177"/>
      <c r="I1" s="344" t="s">
        <v>511</v>
      </c>
      <c r="J1" s="344"/>
      <c r="K1" s="344"/>
      <c r="L1" s="344"/>
      <c r="M1" s="344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</row>
    <row r="2" spans="1:13" ht="45" customHeight="1">
      <c r="A2" s="300" t="s">
        <v>93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195"/>
    </row>
    <row r="4" ht="15">
      <c r="M4" s="165" t="s">
        <v>14</v>
      </c>
    </row>
    <row r="5" spans="1:82" ht="20.25" customHeight="1">
      <c r="A5" s="326" t="s">
        <v>15</v>
      </c>
      <c r="B5" s="289" t="s">
        <v>1</v>
      </c>
      <c r="C5" s="349" t="s">
        <v>2</v>
      </c>
      <c r="D5" s="325" t="s">
        <v>50</v>
      </c>
      <c r="E5" s="362" t="s">
        <v>3</v>
      </c>
      <c r="F5" s="325" t="s">
        <v>36</v>
      </c>
      <c r="G5" s="325" t="s">
        <v>28</v>
      </c>
      <c r="H5" s="325"/>
      <c r="I5" s="325"/>
      <c r="J5" s="325"/>
      <c r="K5" s="325"/>
      <c r="L5" s="325"/>
      <c r="M5" s="325"/>
      <c r="CA5" s="21"/>
      <c r="CB5" s="21"/>
      <c r="CC5" s="21"/>
      <c r="CD5" s="21"/>
    </row>
    <row r="6" spans="1:82" ht="18" customHeight="1">
      <c r="A6" s="364"/>
      <c r="B6" s="289"/>
      <c r="C6" s="350"/>
      <c r="D6" s="289"/>
      <c r="E6" s="363"/>
      <c r="F6" s="325"/>
      <c r="G6" s="325" t="s">
        <v>34</v>
      </c>
      <c r="H6" s="325" t="s">
        <v>5</v>
      </c>
      <c r="I6" s="325"/>
      <c r="J6" s="325"/>
      <c r="K6" s="325"/>
      <c r="L6" s="325"/>
      <c r="M6" s="325" t="s">
        <v>35</v>
      </c>
      <c r="CA6" s="21"/>
      <c r="CB6" s="21"/>
      <c r="CC6" s="21"/>
      <c r="CD6" s="21"/>
    </row>
    <row r="7" spans="1:82" ht="69" customHeight="1">
      <c r="A7" s="365"/>
      <c r="B7" s="289"/>
      <c r="C7" s="351"/>
      <c r="D7" s="289"/>
      <c r="E7" s="363"/>
      <c r="F7" s="325"/>
      <c r="G7" s="325"/>
      <c r="H7" s="39" t="s">
        <v>54</v>
      </c>
      <c r="I7" s="39" t="s">
        <v>29</v>
      </c>
      <c r="J7" s="39" t="s">
        <v>31</v>
      </c>
      <c r="K7" s="39" t="s">
        <v>32</v>
      </c>
      <c r="L7" s="39" t="s">
        <v>55</v>
      </c>
      <c r="M7" s="325"/>
      <c r="CA7" s="21"/>
      <c r="CB7" s="21"/>
      <c r="CC7" s="21"/>
      <c r="CD7" s="21"/>
    </row>
    <row r="8" spans="1:82" ht="17.25" customHeight="1">
      <c r="A8" s="100">
        <v>1</v>
      </c>
      <c r="B8" s="100">
        <v>2</v>
      </c>
      <c r="C8" s="100">
        <v>3</v>
      </c>
      <c r="D8" s="100">
        <v>4</v>
      </c>
      <c r="E8" s="100">
        <v>5</v>
      </c>
      <c r="F8" s="100">
        <v>6</v>
      </c>
      <c r="G8" s="100">
        <v>7</v>
      </c>
      <c r="H8" s="100">
        <v>8</v>
      </c>
      <c r="I8" s="100">
        <v>9</v>
      </c>
      <c r="J8" s="100">
        <v>10</v>
      </c>
      <c r="K8" s="100">
        <v>11</v>
      </c>
      <c r="L8" s="100">
        <v>12</v>
      </c>
      <c r="M8" s="100">
        <v>13</v>
      </c>
      <c r="CA8" s="21"/>
      <c r="CB8" s="21"/>
      <c r="CC8" s="21"/>
      <c r="CD8" s="21"/>
    </row>
    <row r="9" spans="1:78" s="181" customFormat="1" ht="42" customHeight="1">
      <c r="A9" s="354" t="s">
        <v>51</v>
      </c>
      <c r="B9" s="354"/>
      <c r="C9" s="354"/>
      <c r="D9" s="104"/>
      <c r="E9" s="179"/>
      <c r="F9" s="104"/>
      <c r="G9" s="104"/>
      <c r="H9" s="104"/>
      <c r="I9" s="104"/>
      <c r="J9" s="104"/>
      <c r="K9" s="104"/>
      <c r="L9" s="104"/>
      <c r="M9" s="104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</row>
    <row r="10" spans="1:78" s="181" customFormat="1" ht="19.5" customHeight="1">
      <c r="A10" s="60"/>
      <c r="B10" s="182"/>
      <c r="C10" s="182"/>
      <c r="D10" s="104"/>
      <c r="E10" s="179"/>
      <c r="F10" s="104"/>
      <c r="G10" s="104"/>
      <c r="H10" s="104"/>
      <c r="I10" s="104"/>
      <c r="J10" s="104"/>
      <c r="K10" s="104"/>
      <c r="L10" s="104"/>
      <c r="M10" s="104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</row>
    <row r="11" spans="1:78" s="181" customFormat="1" ht="45" customHeight="1">
      <c r="A11" s="355" t="s">
        <v>374</v>
      </c>
      <c r="B11" s="355"/>
      <c r="C11" s="355"/>
      <c r="D11" s="183"/>
      <c r="E11" s="184"/>
      <c r="F11" s="183"/>
      <c r="G11" s="183"/>
      <c r="H11" s="183"/>
      <c r="I11" s="183"/>
      <c r="J11" s="183"/>
      <c r="K11" s="183"/>
      <c r="L11" s="183"/>
      <c r="M11" s="183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</row>
    <row r="12" spans="1:78" s="181" customFormat="1" ht="36.75" customHeight="1">
      <c r="A12" s="60" t="s">
        <v>375</v>
      </c>
      <c r="B12" s="182">
        <v>852</v>
      </c>
      <c r="C12" s="182">
        <v>85201</v>
      </c>
      <c r="D12" s="104">
        <v>250306</v>
      </c>
      <c r="E12" s="179">
        <v>2320</v>
      </c>
      <c r="F12" s="104">
        <v>250306</v>
      </c>
      <c r="G12" s="104">
        <v>250306</v>
      </c>
      <c r="H12" s="104"/>
      <c r="I12" s="104"/>
      <c r="J12" s="104"/>
      <c r="K12" s="104"/>
      <c r="L12" s="104">
        <v>250306</v>
      </c>
      <c r="M12" s="104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</row>
    <row r="13" spans="1:78" s="189" customFormat="1" ht="19.5" customHeight="1" thickBot="1">
      <c r="A13" s="356" t="s">
        <v>382</v>
      </c>
      <c r="B13" s="357"/>
      <c r="C13" s="358"/>
      <c r="D13" s="185">
        <f>SUM(D12)</f>
        <v>250306</v>
      </c>
      <c r="E13" s="186"/>
      <c r="F13" s="185">
        <f>SUM(F12)</f>
        <v>250306</v>
      </c>
      <c r="G13" s="185">
        <f>SUM(G12)</f>
        <v>250306</v>
      </c>
      <c r="H13" s="185"/>
      <c r="I13" s="185"/>
      <c r="J13" s="185"/>
      <c r="K13" s="185"/>
      <c r="L13" s="185">
        <f>SUM(L12)</f>
        <v>250306</v>
      </c>
      <c r="M13" s="187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8"/>
      <c r="BW13" s="188"/>
      <c r="BX13" s="188"/>
      <c r="BY13" s="188"/>
      <c r="BZ13" s="188"/>
    </row>
    <row r="14" spans="1:78" s="181" customFormat="1" ht="49.5" customHeight="1">
      <c r="A14" s="355" t="s">
        <v>52</v>
      </c>
      <c r="B14" s="355"/>
      <c r="C14" s="355"/>
      <c r="D14" s="183"/>
      <c r="E14" s="184"/>
      <c r="F14" s="183"/>
      <c r="G14" s="183"/>
      <c r="H14" s="183"/>
      <c r="I14" s="183"/>
      <c r="J14" s="183"/>
      <c r="K14" s="183"/>
      <c r="L14" s="183"/>
      <c r="M14" s="183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</row>
    <row r="15" spans="1:78" s="181" customFormat="1" ht="37.5" customHeight="1">
      <c r="A15" s="60" t="s">
        <v>383</v>
      </c>
      <c r="B15" s="182">
        <v>600</v>
      </c>
      <c r="C15" s="182">
        <v>60014</v>
      </c>
      <c r="D15" s="104">
        <v>500172</v>
      </c>
      <c r="E15" s="179">
        <v>6300</v>
      </c>
      <c r="F15" s="104">
        <v>500172</v>
      </c>
      <c r="G15" s="104"/>
      <c r="H15" s="104"/>
      <c r="I15" s="104"/>
      <c r="J15" s="104"/>
      <c r="K15" s="104"/>
      <c r="L15" s="104"/>
      <c r="M15" s="104">
        <v>500172</v>
      </c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</row>
    <row r="16" spans="1:78" s="181" customFormat="1" ht="66.75" customHeight="1">
      <c r="A16" s="60" t="s">
        <v>253</v>
      </c>
      <c r="B16" s="182">
        <v>600</v>
      </c>
      <c r="C16" s="182">
        <v>60014</v>
      </c>
      <c r="D16" s="104">
        <v>523143</v>
      </c>
      <c r="E16" s="179">
        <v>6300</v>
      </c>
      <c r="F16" s="104">
        <v>523143</v>
      </c>
      <c r="G16" s="104"/>
      <c r="H16" s="104"/>
      <c r="I16" s="104"/>
      <c r="J16" s="104"/>
      <c r="K16" s="104"/>
      <c r="L16" s="104"/>
      <c r="M16" s="104">
        <v>523143</v>
      </c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</row>
    <row r="17" spans="1:78" s="181" customFormat="1" ht="50.25" customHeight="1">
      <c r="A17" s="60" t="s">
        <v>381</v>
      </c>
      <c r="B17" s="182">
        <v>600</v>
      </c>
      <c r="C17" s="182">
        <v>60014</v>
      </c>
      <c r="D17" s="104">
        <v>467641</v>
      </c>
      <c r="E17" s="179">
        <v>6300</v>
      </c>
      <c r="F17" s="104">
        <v>467641</v>
      </c>
      <c r="G17" s="104"/>
      <c r="H17" s="104"/>
      <c r="I17" s="104"/>
      <c r="J17" s="104"/>
      <c r="K17" s="104"/>
      <c r="L17" s="104"/>
      <c r="M17" s="104">
        <v>467641</v>
      </c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</row>
    <row r="18" spans="1:78" s="181" customFormat="1" ht="52.5" customHeight="1">
      <c r="A18" s="64" t="s">
        <v>255</v>
      </c>
      <c r="B18" s="130">
        <v>600</v>
      </c>
      <c r="C18" s="130">
        <v>60014</v>
      </c>
      <c r="D18" s="190">
        <v>509566</v>
      </c>
      <c r="E18" s="191">
        <v>6300</v>
      </c>
      <c r="F18" s="190">
        <v>509566</v>
      </c>
      <c r="G18" s="190"/>
      <c r="H18" s="190"/>
      <c r="I18" s="190"/>
      <c r="J18" s="190"/>
      <c r="K18" s="190"/>
      <c r="L18" s="190"/>
      <c r="M18" s="190">
        <v>509566</v>
      </c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</row>
    <row r="19" spans="1:78" s="181" customFormat="1" ht="51.75" customHeight="1">
      <c r="A19" s="60" t="s">
        <v>384</v>
      </c>
      <c r="B19" s="182">
        <v>600</v>
      </c>
      <c r="C19" s="182">
        <v>60014</v>
      </c>
      <c r="D19" s="104">
        <v>160000</v>
      </c>
      <c r="E19" s="179">
        <v>6300</v>
      </c>
      <c r="F19" s="104">
        <v>160000</v>
      </c>
      <c r="G19" s="104"/>
      <c r="H19" s="104"/>
      <c r="I19" s="104"/>
      <c r="J19" s="104"/>
      <c r="K19" s="104"/>
      <c r="L19" s="104"/>
      <c r="M19" s="104">
        <v>160000</v>
      </c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</row>
    <row r="20" spans="1:78" s="181" customFormat="1" ht="50.25" customHeight="1">
      <c r="A20" s="60" t="s">
        <v>415</v>
      </c>
      <c r="B20" s="182">
        <v>600</v>
      </c>
      <c r="C20" s="182">
        <v>60014</v>
      </c>
      <c r="D20" s="104">
        <v>418993</v>
      </c>
      <c r="E20" s="179">
        <v>6300</v>
      </c>
      <c r="F20" s="104">
        <v>418993</v>
      </c>
      <c r="G20" s="104"/>
      <c r="H20" s="104"/>
      <c r="I20" s="104"/>
      <c r="J20" s="104"/>
      <c r="K20" s="104"/>
      <c r="L20" s="104"/>
      <c r="M20" s="104">
        <v>418993</v>
      </c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</row>
    <row r="21" spans="1:78" s="181" customFormat="1" ht="66.75" customHeight="1">
      <c r="A21" s="60" t="s">
        <v>400</v>
      </c>
      <c r="B21" s="182">
        <v>600</v>
      </c>
      <c r="C21" s="182">
        <v>60014</v>
      </c>
      <c r="D21" s="104">
        <v>100000</v>
      </c>
      <c r="E21" s="179">
        <v>6300</v>
      </c>
      <c r="F21" s="104">
        <v>100000</v>
      </c>
      <c r="G21" s="104"/>
      <c r="H21" s="104"/>
      <c r="I21" s="104"/>
      <c r="J21" s="104"/>
      <c r="K21" s="104"/>
      <c r="L21" s="104"/>
      <c r="M21" s="104">
        <v>100000</v>
      </c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</row>
    <row r="22" spans="1:78" s="181" customFormat="1" ht="26.25" customHeight="1">
      <c r="A22" s="60" t="s">
        <v>398</v>
      </c>
      <c r="B22" s="182">
        <v>600</v>
      </c>
      <c r="C22" s="182">
        <v>60014</v>
      </c>
      <c r="D22" s="104">
        <v>260000</v>
      </c>
      <c r="E22" s="179">
        <v>6300</v>
      </c>
      <c r="F22" s="104">
        <v>260000</v>
      </c>
      <c r="G22" s="104"/>
      <c r="H22" s="104"/>
      <c r="I22" s="104"/>
      <c r="J22" s="104"/>
      <c r="K22" s="104"/>
      <c r="L22" s="104"/>
      <c r="M22" s="104">
        <v>260000</v>
      </c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</row>
    <row r="23" spans="1:78" s="181" customFormat="1" ht="48" customHeight="1" thickBot="1">
      <c r="A23" s="64" t="s">
        <v>385</v>
      </c>
      <c r="B23" s="130">
        <v>600</v>
      </c>
      <c r="C23" s="130">
        <v>60014</v>
      </c>
      <c r="D23" s="190">
        <v>450000</v>
      </c>
      <c r="E23" s="191">
        <v>6300</v>
      </c>
      <c r="F23" s="190">
        <v>450000</v>
      </c>
      <c r="G23" s="190"/>
      <c r="H23" s="190"/>
      <c r="I23" s="190"/>
      <c r="J23" s="190"/>
      <c r="K23" s="190"/>
      <c r="L23" s="190"/>
      <c r="M23" s="190">
        <v>450000</v>
      </c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</row>
    <row r="24" spans="1:78" s="189" customFormat="1" ht="19.5" customHeight="1" thickBot="1">
      <c r="A24" s="359" t="s">
        <v>256</v>
      </c>
      <c r="B24" s="360"/>
      <c r="C24" s="361"/>
      <c r="D24" s="192">
        <f>SUM(D15:D23)</f>
        <v>3389515</v>
      </c>
      <c r="E24" s="193"/>
      <c r="F24" s="192">
        <f>SUM(F15:F23)</f>
        <v>3389515</v>
      </c>
      <c r="G24" s="192"/>
      <c r="H24" s="192"/>
      <c r="I24" s="192"/>
      <c r="J24" s="192"/>
      <c r="K24" s="192"/>
      <c r="L24" s="192"/>
      <c r="M24" s="194">
        <f>SUM(M15:M23)</f>
        <v>3389515</v>
      </c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88"/>
      <c r="BR24" s="188"/>
      <c r="BS24" s="188"/>
      <c r="BT24" s="188"/>
      <c r="BU24" s="188"/>
      <c r="BV24" s="188"/>
      <c r="BW24" s="188"/>
      <c r="BX24" s="188"/>
      <c r="BY24" s="188"/>
      <c r="BZ24" s="188"/>
    </row>
    <row r="25" spans="1:82" ht="24.75" customHeight="1" thickBot="1">
      <c r="A25" s="352" t="s">
        <v>386</v>
      </c>
      <c r="B25" s="353"/>
      <c r="C25" s="353"/>
      <c r="D25" s="196">
        <f>SUM(D13+D24)</f>
        <v>3639821</v>
      </c>
      <c r="E25" s="196">
        <f aca="true" t="shared" si="0" ref="E25:M25">SUM(E13+E24)</f>
        <v>0</v>
      </c>
      <c r="F25" s="196">
        <f t="shared" si="0"/>
        <v>3639821</v>
      </c>
      <c r="G25" s="196">
        <f t="shared" si="0"/>
        <v>250306</v>
      </c>
      <c r="H25" s="196">
        <f t="shared" si="0"/>
        <v>0</v>
      </c>
      <c r="I25" s="196">
        <f t="shared" si="0"/>
        <v>0</v>
      </c>
      <c r="J25" s="196">
        <f t="shared" si="0"/>
        <v>0</v>
      </c>
      <c r="K25" s="196">
        <f t="shared" si="0"/>
        <v>0</v>
      </c>
      <c r="L25" s="196">
        <f t="shared" si="0"/>
        <v>250306</v>
      </c>
      <c r="M25" s="196">
        <f t="shared" si="0"/>
        <v>3389515</v>
      </c>
      <c r="CA25" s="21"/>
      <c r="CB25" s="21"/>
      <c r="CC25" s="21"/>
      <c r="CD25" s="21"/>
    </row>
  </sheetData>
  <sheetProtection/>
  <mergeCells count="18">
    <mergeCell ref="F5:F7"/>
    <mergeCell ref="G5:M5"/>
    <mergeCell ref="A2:L2"/>
    <mergeCell ref="G6:G7"/>
    <mergeCell ref="H6:L6"/>
    <mergeCell ref="M6:M7"/>
    <mergeCell ref="A5:A7"/>
    <mergeCell ref="B5:B7"/>
    <mergeCell ref="I1:M1"/>
    <mergeCell ref="C5:C7"/>
    <mergeCell ref="D5:D7"/>
    <mergeCell ref="A25:C25"/>
    <mergeCell ref="A9:C9"/>
    <mergeCell ref="A11:C11"/>
    <mergeCell ref="A14:C14"/>
    <mergeCell ref="A13:C13"/>
    <mergeCell ref="A24:C24"/>
    <mergeCell ref="E5:E7"/>
  </mergeCells>
  <printOptions horizontalCentered="1"/>
  <pageMargins left="0.5905511811023623" right="0.5905511811023623" top="0.7086614173228347" bottom="0.5905511811023623" header="0" footer="0"/>
  <pageSetup fitToHeight="1" fitToWidth="1" horizontalDpi="300" verticalDpi="300" orientation="landscape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4" sqref="A4:H4"/>
    </sheetView>
  </sheetViews>
  <sheetFormatPr defaultColWidth="9.00390625" defaultRowHeight="12.75"/>
  <cols>
    <col min="1" max="1" width="4.75390625" style="110" customWidth="1"/>
    <col min="2" max="2" width="25.375" style="110" customWidth="1"/>
    <col min="3" max="3" width="6.375" style="110" customWidth="1"/>
    <col min="4" max="4" width="10.75390625" style="110" customWidth="1"/>
    <col min="5" max="5" width="15.00390625" style="110" customWidth="1"/>
    <col min="6" max="6" width="10.625" style="110" customWidth="1"/>
    <col min="7" max="7" width="11.375" style="110" customWidth="1"/>
    <col min="8" max="8" width="14.375" style="110" customWidth="1"/>
    <col min="9" max="16384" width="9.125" style="110" customWidth="1"/>
  </cols>
  <sheetData>
    <row r="1" spans="4:9" ht="65.25" customHeight="1">
      <c r="D1" s="344" t="s">
        <v>512</v>
      </c>
      <c r="E1" s="344"/>
      <c r="F1" s="344"/>
      <c r="G1" s="344"/>
      <c r="H1" s="344"/>
      <c r="I1" s="166"/>
    </row>
    <row r="3" spans="1:8" ht="18">
      <c r="A3" s="324" t="s">
        <v>99</v>
      </c>
      <c r="B3" s="324"/>
      <c r="C3" s="324"/>
      <c r="D3" s="324"/>
      <c r="E3" s="324"/>
      <c r="F3" s="324"/>
      <c r="G3" s="324"/>
      <c r="H3" s="324"/>
    </row>
    <row r="4" spans="1:8" ht="16.5">
      <c r="A4" s="366"/>
      <c r="B4" s="366"/>
      <c r="C4" s="366"/>
      <c r="D4" s="366"/>
      <c r="E4" s="366"/>
      <c r="F4" s="366"/>
      <c r="G4" s="366"/>
      <c r="H4" s="366"/>
    </row>
    <row r="5" spans="1:8" ht="13.5" customHeight="1">
      <c r="A5" s="37"/>
      <c r="B5" s="37"/>
      <c r="C5" s="37"/>
      <c r="D5" s="37"/>
      <c r="E5" s="37"/>
      <c r="F5" s="37"/>
      <c r="G5" s="37"/>
      <c r="H5" s="37"/>
    </row>
    <row r="6" spans="1:8" ht="15">
      <c r="A6" s="21"/>
      <c r="B6" s="21"/>
      <c r="C6" s="21"/>
      <c r="D6" s="21"/>
      <c r="E6" s="21"/>
      <c r="F6" s="21"/>
      <c r="G6" s="21"/>
      <c r="H6" s="56" t="s">
        <v>14</v>
      </c>
    </row>
    <row r="7" spans="1:8" ht="55.5" customHeight="1">
      <c r="A7" s="99" t="s">
        <v>18</v>
      </c>
      <c r="B7" s="99" t="s">
        <v>94</v>
      </c>
      <c r="C7" s="39" t="s">
        <v>1</v>
      </c>
      <c r="D7" s="40" t="s">
        <v>2</v>
      </c>
      <c r="E7" s="39" t="s">
        <v>95</v>
      </c>
      <c r="F7" s="39" t="s">
        <v>98</v>
      </c>
      <c r="G7" s="39" t="s">
        <v>96</v>
      </c>
      <c r="H7" s="39" t="s">
        <v>97</v>
      </c>
    </row>
    <row r="8" spans="1:8" ht="7.5" customHeight="1">
      <c r="A8" s="57">
        <v>1</v>
      </c>
      <c r="B8" s="57">
        <v>2</v>
      </c>
      <c r="C8" s="57">
        <v>3</v>
      </c>
      <c r="D8" s="57">
        <v>4</v>
      </c>
      <c r="E8" s="57">
        <v>4</v>
      </c>
      <c r="F8" s="57">
        <v>5</v>
      </c>
      <c r="G8" s="57">
        <v>7</v>
      </c>
      <c r="H8" s="57">
        <v>9</v>
      </c>
    </row>
    <row r="9" spans="1:8" ht="33" customHeight="1">
      <c r="A9" s="149" t="s">
        <v>6</v>
      </c>
      <c r="B9" s="197" t="s">
        <v>183</v>
      </c>
      <c r="C9" s="163" t="s">
        <v>184</v>
      </c>
      <c r="D9" s="163" t="s">
        <v>185</v>
      </c>
      <c r="E9" s="198"/>
      <c r="F9" s="198">
        <v>30000</v>
      </c>
      <c r="G9" s="198">
        <v>30000</v>
      </c>
      <c r="H9" s="198"/>
    </row>
    <row r="10" spans="1:8" ht="34.5" customHeight="1">
      <c r="A10" s="149" t="s">
        <v>7</v>
      </c>
      <c r="B10" s="197" t="s">
        <v>186</v>
      </c>
      <c r="C10" s="163" t="s">
        <v>187</v>
      </c>
      <c r="D10" s="163" t="s">
        <v>188</v>
      </c>
      <c r="E10" s="198">
        <v>2000</v>
      </c>
      <c r="F10" s="198">
        <v>8000</v>
      </c>
      <c r="G10" s="198">
        <v>10000</v>
      </c>
      <c r="H10" s="198"/>
    </row>
    <row r="11" spans="1:8" ht="32.25" customHeight="1">
      <c r="A11" s="149" t="s">
        <v>8</v>
      </c>
      <c r="B11" s="197" t="s">
        <v>183</v>
      </c>
      <c r="C11" s="163" t="s">
        <v>187</v>
      </c>
      <c r="D11" s="163" t="s">
        <v>189</v>
      </c>
      <c r="E11" s="198"/>
      <c r="F11" s="198">
        <v>40000</v>
      </c>
      <c r="G11" s="198">
        <v>40000</v>
      </c>
      <c r="H11" s="198"/>
    </row>
    <row r="12" spans="1:8" s="111" customFormat="1" ht="21.75" customHeight="1">
      <c r="A12" s="342" t="s">
        <v>42</v>
      </c>
      <c r="B12" s="342"/>
      <c r="C12" s="144"/>
      <c r="D12" s="144"/>
      <c r="E12" s="199">
        <f>SUM(E9:E11)</f>
        <v>2000</v>
      </c>
      <c r="F12" s="199">
        <f>SUM(F9:F11)</f>
        <v>78000</v>
      </c>
      <c r="G12" s="199">
        <f>SUM(G9:G11)</f>
        <v>80000</v>
      </c>
      <c r="H12" s="199">
        <v>0</v>
      </c>
    </row>
    <row r="13" ht="4.5" customHeight="1"/>
  </sheetData>
  <sheetProtection/>
  <mergeCells count="4">
    <mergeCell ref="A12:B12"/>
    <mergeCell ref="A3:H3"/>
    <mergeCell ref="A4:H4"/>
    <mergeCell ref="D1:H1"/>
  </mergeCells>
  <printOptions horizontalCentered="1"/>
  <pageMargins left="0.5118110236220472" right="0.5118110236220472" top="0.57" bottom="0.787401574803149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="75" zoomScaleSheetLayoutView="75" zoomScalePageLayoutView="0" workbookViewId="0" topLeftCell="A1">
      <selection activeCell="A3" sqref="A3:E3"/>
    </sheetView>
  </sheetViews>
  <sheetFormatPr defaultColWidth="9.00390625" defaultRowHeight="12.75"/>
  <cols>
    <col min="1" max="1" width="4.00390625" style="29" customWidth="1"/>
    <col min="2" max="2" width="8.125" style="29" customWidth="1"/>
    <col min="3" max="3" width="9.875" style="29" customWidth="1"/>
    <col min="4" max="4" width="41.625" style="29" customWidth="1"/>
    <col min="5" max="5" width="22.375" style="29" customWidth="1"/>
    <col min="6" max="16384" width="9.125" style="29" customWidth="1"/>
  </cols>
  <sheetData>
    <row r="1" spans="3:7" ht="78" customHeight="1">
      <c r="C1" s="344" t="s">
        <v>515</v>
      </c>
      <c r="D1" s="344"/>
      <c r="E1" s="344"/>
      <c r="F1" s="166"/>
      <c r="G1" s="166"/>
    </row>
    <row r="3" spans="1:5" ht="19.5" customHeight="1">
      <c r="A3" s="300" t="s">
        <v>105</v>
      </c>
      <c r="B3" s="300"/>
      <c r="C3" s="300"/>
      <c r="D3" s="300"/>
      <c r="E3" s="300"/>
    </row>
    <row r="4" spans="4:5" ht="19.5" customHeight="1">
      <c r="D4" s="200"/>
      <c r="E4" s="200"/>
    </row>
    <row r="5" ht="19.5" customHeight="1">
      <c r="E5" s="73" t="s">
        <v>14</v>
      </c>
    </row>
    <row r="6" spans="1:5" ht="19.5" customHeight="1">
      <c r="A6" s="74" t="s">
        <v>18</v>
      </c>
      <c r="B6" s="74" t="s">
        <v>1</v>
      </c>
      <c r="C6" s="74" t="s">
        <v>2</v>
      </c>
      <c r="D6" s="74" t="s">
        <v>103</v>
      </c>
      <c r="E6" s="74" t="s">
        <v>104</v>
      </c>
    </row>
    <row r="7" spans="1:5" ht="10.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</row>
    <row r="8" spans="1:5" s="98" customFormat="1" ht="16.5" customHeight="1">
      <c r="A8" s="30"/>
      <c r="B8" s="30">
        <v>801</v>
      </c>
      <c r="C8" s="30"/>
      <c r="D8" s="201" t="s">
        <v>306</v>
      </c>
      <c r="E8" s="173">
        <f>SUM(E9:E11)</f>
        <v>3259988</v>
      </c>
    </row>
    <row r="9" spans="1:5" ht="17.25" customHeight="1">
      <c r="A9" s="24">
        <v>1</v>
      </c>
      <c r="B9" s="24"/>
      <c r="C9" s="24">
        <v>80120</v>
      </c>
      <c r="D9" s="59" t="s">
        <v>307</v>
      </c>
      <c r="E9" s="75">
        <v>600910</v>
      </c>
    </row>
    <row r="10" spans="1:5" ht="17.25" customHeight="1">
      <c r="A10" s="24">
        <v>2</v>
      </c>
      <c r="B10" s="24"/>
      <c r="C10" s="24">
        <v>80123</v>
      </c>
      <c r="D10" s="59" t="s">
        <v>309</v>
      </c>
      <c r="E10" s="75">
        <v>52216</v>
      </c>
    </row>
    <row r="11" spans="1:5" ht="18.75" customHeight="1">
      <c r="A11" s="24">
        <v>3</v>
      </c>
      <c r="B11" s="24"/>
      <c r="C11" s="24">
        <v>80130</v>
      </c>
      <c r="D11" s="59" t="s">
        <v>310</v>
      </c>
      <c r="E11" s="75">
        <v>2606862</v>
      </c>
    </row>
    <row r="12" spans="1:5" s="98" customFormat="1" ht="33.75" customHeight="1">
      <c r="A12" s="30"/>
      <c r="B12" s="30">
        <v>853</v>
      </c>
      <c r="C12" s="30"/>
      <c r="D12" s="201" t="s">
        <v>330</v>
      </c>
      <c r="E12" s="173">
        <v>360880</v>
      </c>
    </row>
    <row r="13" spans="1:5" ht="39" customHeight="1">
      <c r="A13" s="24"/>
      <c r="B13" s="24"/>
      <c r="C13" s="24">
        <v>85311</v>
      </c>
      <c r="D13" s="59" t="s">
        <v>332</v>
      </c>
      <c r="E13" s="75">
        <v>360880</v>
      </c>
    </row>
    <row r="14" spans="1:5" ht="36.75" customHeight="1">
      <c r="A14" s="24">
        <v>4</v>
      </c>
      <c r="B14" s="24"/>
      <c r="C14" s="24"/>
      <c r="D14" s="59" t="s">
        <v>454</v>
      </c>
      <c r="E14" s="75">
        <v>167728</v>
      </c>
    </row>
    <row r="15" spans="1:5" ht="36.75" customHeight="1">
      <c r="A15" s="24">
        <v>5</v>
      </c>
      <c r="B15" s="24"/>
      <c r="C15" s="24"/>
      <c r="D15" s="59" t="s">
        <v>455</v>
      </c>
      <c r="E15" s="75">
        <v>76173</v>
      </c>
    </row>
    <row r="16" spans="1:5" ht="30" customHeight="1">
      <c r="A16" s="24">
        <v>6</v>
      </c>
      <c r="B16" s="24"/>
      <c r="C16" s="24"/>
      <c r="D16" s="59" t="s">
        <v>456</v>
      </c>
      <c r="E16" s="75">
        <v>116979</v>
      </c>
    </row>
    <row r="17" spans="1:5" s="98" customFormat="1" ht="30" customHeight="1">
      <c r="A17" s="30"/>
      <c r="B17" s="30">
        <v>921</v>
      </c>
      <c r="C17" s="30"/>
      <c r="D17" s="201" t="s">
        <v>347</v>
      </c>
      <c r="E17" s="173">
        <f>E18</f>
        <v>400000</v>
      </c>
    </row>
    <row r="18" spans="1:5" ht="30" customHeight="1">
      <c r="A18" s="24"/>
      <c r="B18" s="24"/>
      <c r="C18" s="24">
        <v>92118</v>
      </c>
      <c r="D18" s="59" t="s">
        <v>353</v>
      </c>
      <c r="E18" s="75">
        <v>400000</v>
      </c>
    </row>
    <row r="19" spans="1:5" ht="30" customHeight="1">
      <c r="A19" s="24">
        <v>7</v>
      </c>
      <c r="B19" s="24"/>
      <c r="C19" s="24"/>
      <c r="D19" s="59" t="s">
        <v>457</v>
      </c>
      <c r="E19" s="75">
        <v>400000</v>
      </c>
    </row>
    <row r="20" spans="1:5" s="98" customFormat="1" ht="30" customHeight="1">
      <c r="A20" s="367" t="s">
        <v>42</v>
      </c>
      <c r="B20" s="368"/>
      <c r="C20" s="368"/>
      <c r="D20" s="369"/>
      <c r="E20" s="173">
        <f>SUM(E8+E12+E17)</f>
        <v>4020868</v>
      </c>
    </row>
  </sheetData>
  <sheetProtection/>
  <mergeCells count="3">
    <mergeCell ref="A3:E3"/>
    <mergeCell ref="A20:D20"/>
    <mergeCell ref="C1:E1"/>
  </mergeCells>
  <printOptions horizontalCentered="1"/>
  <pageMargins left="0.5511811023622047" right="0.5118110236220472" top="0.61" bottom="0.984251968503937" header="0.5118110236220472" footer="0.5118110236220472"/>
  <pageSetup horizontalDpi="600" verticalDpi="6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50" zoomScaleNormal="75" zoomScaleSheetLayoutView="50" zoomScalePageLayoutView="0" workbookViewId="0" topLeftCell="A16">
      <selection activeCell="D7" sqref="D7"/>
    </sheetView>
  </sheetViews>
  <sheetFormatPr defaultColWidth="9.00390625" defaultRowHeight="63" customHeight="1"/>
  <cols>
    <col min="1" max="1" width="9.625" style="110" customWidth="1"/>
    <col min="2" max="2" width="14.00390625" style="110" customWidth="1"/>
    <col min="3" max="3" width="21.875" style="110" customWidth="1"/>
    <col min="4" max="4" width="128.75390625" style="110" customWidth="1"/>
    <col min="5" max="5" width="103.875" style="110" customWidth="1"/>
    <col min="6" max="6" width="30.75390625" style="110" customWidth="1"/>
    <col min="7" max="16384" width="9.125" style="110" customWidth="1"/>
  </cols>
  <sheetData>
    <row r="1" spans="4:6" ht="111" customHeight="1">
      <c r="D1" s="374" t="s">
        <v>514</v>
      </c>
      <c r="E1" s="374"/>
      <c r="F1" s="374"/>
    </row>
    <row r="2" spans="1:5" ht="31.5" customHeight="1">
      <c r="A2" s="370" t="s">
        <v>565</v>
      </c>
      <c r="B2" s="370"/>
      <c r="C2" s="370"/>
      <c r="D2" s="370"/>
      <c r="E2" s="370"/>
    </row>
    <row r="3" spans="4:5" ht="3" customHeight="1">
      <c r="D3" s="37"/>
      <c r="E3" s="37"/>
    </row>
    <row r="4" spans="4:5" ht="18.75" customHeight="1">
      <c r="D4" s="21"/>
      <c r="E4" s="317" t="s">
        <v>14</v>
      </c>
    </row>
    <row r="5" spans="1:6" ht="58.5" customHeight="1">
      <c r="A5" s="303" t="s">
        <v>18</v>
      </c>
      <c r="B5" s="303" t="s">
        <v>1</v>
      </c>
      <c r="C5" s="303" t="s">
        <v>2</v>
      </c>
      <c r="D5" s="303" t="s">
        <v>15</v>
      </c>
      <c r="E5" s="303" t="s">
        <v>108</v>
      </c>
      <c r="F5" s="303" t="s">
        <v>104</v>
      </c>
    </row>
    <row r="6" spans="1:6" s="207" customFormat="1" ht="16.5" customHeight="1">
      <c r="A6" s="304">
        <v>1</v>
      </c>
      <c r="B6" s="304">
        <v>2</v>
      </c>
      <c r="C6" s="304">
        <v>3</v>
      </c>
      <c r="D6" s="304">
        <v>4</v>
      </c>
      <c r="E6" s="304">
        <v>5</v>
      </c>
      <c r="F6" s="304">
        <v>5</v>
      </c>
    </row>
    <row r="7" spans="1:6" s="202" customFormat="1" ht="83.25" customHeight="1">
      <c r="A7" s="304">
        <v>1</v>
      </c>
      <c r="B7" s="304">
        <v>630</v>
      </c>
      <c r="C7" s="304">
        <v>63003</v>
      </c>
      <c r="D7" s="305" t="s">
        <v>471</v>
      </c>
      <c r="E7" s="305" t="s">
        <v>373</v>
      </c>
      <c r="F7" s="306">
        <v>3000</v>
      </c>
    </row>
    <row r="8" spans="1:6" s="202" customFormat="1" ht="68.25" customHeight="1">
      <c r="A8" s="304">
        <v>2</v>
      </c>
      <c r="B8" s="304">
        <v>630</v>
      </c>
      <c r="C8" s="304">
        <v>63003</v>
      </c>
      <c r="D8" s="305" t="s">
        <v>472</v>
      </c>
      <c r="E8" s="305" t="s">
        <v>373</v>
      </c>
      <c r="F8" s="306">
        <v>1000</v>
      </c>
    </row>
    <row r="9" spans="1:6" s="202" customFormat="1" ht="59.25" customHeight="1">
      <c r="A9" s="304">
        <v>3</v>
      </c>
      <c r="B9" s="304">
        <v>630</v>
      </c>
      <c r="C9" s="304">
        <v>63003</v>
      </c>
      <c r="D9" s="305" t="s">
        <v>473</v>
      </c>
      <c r="E9" s="305" t="s">
        <v>373</v>
      </c>
      <c r="F9" s="306">
        <v>3000</v>
      </c>
    </row>
    <row r="10" spans="1:6" s="202" customFormat="1" ht="126.75" customHeight="1">
      <c r="A10" s="304">
        <v>4</v>
      </c>
      <c r="B10" s="304">
        <v>630</v>
      </c>
      <c r="C10" s="304">
        <v>63003</v>
      </c>
      <c r="D10" s="305" t="s">
        <v>474</v>
      </c>
      <c r="E10" s="305" t="s">
        <v>373</v>
      </c>
      <c r="F10" s="306">
        <v>4000</v>
      </c>
    </row>
    <row r="11" spans="1:6" s="181" customFormat="1" ht="67.5" customHeight="1">
      <c r="A11" s="307">
        <v>5</v>
      </c>
      <c r="B11" s="307">
        <v>750</v>
      </c>
      <c r="C11" s="307">
        <v>75095</v>
      </c>
      <c r="D11" s="310" t="s">
        <v>475</v>
      </c>
      <c r="E11" s="305" t="s">
        <v>373</v>
      </c>
      <c r="F11" s="311">
        <v>4000</v>
      </c>
    </row>
    <row r="12" spans="1:6" s="181" customFormat="1" ht="81.75" customHeight="1">
      <c r="A12" s="307">
        <v>6</v>
      </c>
      <c r="B12" s="307">
        <v>851</v>
      </c>
      <c r="C12" s="307">
        <v>85154</v>
      </c>
      <c r="D12" s="310" t="s">
        <v>476</v>
      </c>
      <c r="E12" s="305" t="s">
        <v>373</v>
      </c>
      <c r="F12" s="311">
        <v>2000</v>
      </c>
    </row>
    <row r="13" spans="1:6" s="181" customFormat="1" ht="84" customHeight="1">
      <c r="A13" s="307">
        <v>7</v>
      </c>
      <c r="B13" s="307">
        <v>851</v>
      </c>
      <c r="C13" s="307">
        <v>85195</v>
      </c>
      <c r="D13" s="310" t="s">
        <v>477</v>
      </c>
      <c r="E13" s="305" t="s">
        <v>373</v>
      </c>
      <c r="F13" s="311">
        <v>5000</v>
      </c>
    </row>
    <row r="14" spans="1:6" s="181" customFormat="1" ht="58.5" customHeight="1">
      <c r="A14" s="307">
        <v>8</v>
      </c>
      <c r="B14" s="307">
        <v>852</v>
      </c>
      <c r="C14" s="307">
        <v>85201</v>
      </c>
      <c r="D14" s="310" t="s">
        <v>369</v>
      </c>
      <c r="E14" s="305" t="s">
        <v>370</v>
      </c>
      <c r="F14" s="311">
        <v>311472</v>
      </c>
    </row>
    <row r="15" spans="1:6" s="181" customFormat="1" ht="57" customHeight="1">
      <c r="A15" s="307">
        <v>9</v>
      </c>
      <c r="B15" s="307">
        <v>852</v>
      </c>
      <c r="C15" s="307">
        <v>85204</v>
      </c>
      <c r="D15" s="310" t="s">
        <v>327</v>
      </c>
      <c r="E15" s="305" t="s">
        <v>435</v>
      </c>
      <c r="F15" s="311">
        <v>21000</v>
      </c>
    </row>
    <row r="16" spans="1:6" s="181" customFormat="1" ht="63.75" customHeight="1">
      <c r="A16" s="307">
        <v>10</v>
      </c>
      <c r="B16" s="307">
        <v>852</v>
      </c>
      <c r="C16" s="307">
        <v>85295</v>
      </c>
      <c r="D16" s="305" t="s">
        <v>373</v>
      </c>
      <c r="E16" s="305" t="s">
        <v>373</v>
      </c>
      <c r="F16" s="311">
        <v>6000</v>
      </c>
    </row>
    <row r="17" spans="1:6" s="181" customFormat="1" ht="90" customHeight="1">
      <c r="A17" s="307">
        <v>11</v>
      </c>
      <c r="B17" s="307">
        <v>853</v>
      </c>
      <c r="C17" s="307">
        <v>85395</v>
      </c>
      <c r="D17" s="305" t="s">
        <v>482</v>
      </c>
      <c r="E17" s="305" t="s">
        <v>373</v>
      </c>
      <c r="F17" s="311">
        <v>3000</v>
      </c>
    </row>
    <row r="18" spans="1:6" s="181" customFormat="1" ht="66" customHeight="1">
      <c r="A18" s="307">
        <v>12</v>
      </c>
      <c r="B18" s="307">
        <v>853</v>
      </c>
      <c r="C18" s="307">
        <v>85395</v>
      </c>
      <c r="D18" s="305" t="s">
        <v>483</v>
      </c>
      <c r="E18" s="305" t="s">
        <v>373</v>
      </c>
      <c r="F18" s="311">
        <v>5000</v>
      </c>
    </row>
    <row r="19" spans="1:6" s="181" customFormat="1" ht="98.25" customHeight="1">
      <c r="A19" s="307">
        <v>13</v>
      </c>
      <c r="B19" s="307">
        <v>854</v>
      </c>
      <c r="C19" s="307">
        <v>85495</v>
      </c>
      <c r="D19" s="305" t="s">
        <v>470</v>
      </c>
      <c r="E19" s="305" t="s">
        <v>373</v>
      </c>
      <c r="F19" s="311">
        <v>8000</v>
      </c>
    </row>
    <row r="20" spans="1:6" s="181" customFormat="1" ht="103.5" customHeight="1">
      <c r="A20" s="307">
        <v>14</v>
      </c>
      <c r="B20" s="307">
        <v>921</v>
      </c>
      <c r="C20" s="307">
        <v>92116</v>
      </c>
      <c r="D20" s="310" t="s">
        <v>371</v>
      </c>
      <c r="E20" s="305" t="s">
        <v>372</v>
      </c>
      <c r="F20" s="311">
        <v>7000</v>
      </c>
    </row>
    <row r="21" spans="1:6" s="181" customFormat="1" ht="84.75" customHeight="1">
      <c r="A21" s="307">
        <v>15</v>
      </c>
      <c r="B21" s="307">
        <v>921</v>
      </c>
      <c r="C21" s="307">
        <v>92118</v>
      </c>
      <c r="D21" s="310" t="s">
        <v>484</v>
      </c>
      <c r="E21" s="305" t="s">
        <v>457</v>
      </c>
      <c r="F21" s="311">
        <v>231876</v>
      </c>
    </row>
    <row r="22" spans="1:6" s="181" customFormat="1" ht="80.25" customHeight="1">
      <c r="A22" s="307">
        <v>16</v>
      </c>
      <c r="B22" s="307">
        <v>921</v>
      </c>
      <c r="C22" s="307">
        <v>92195</v>
      </c>
      <c r="D22" s="310" t="s">
        <v>485</v>
      </c>
      <c r="E22" s="305" t="s">
        <v>373</v>
      </c>
      <c r="F22" s="311">
        <v>5000</v>
      </c>
    </row>
    <row r="23" spans="1:6" s="181" customFormat="1" ht="75" customHeight="1">
      <c r="A23" s="307">
        <v>17</v>
      </c>
      <c r="B23" s="307">
        <v>921</v>
      </c>
      <c r="C23" s="307">
        <v>92195</v>
      </c>
      <c r="D23" s="310" t="s">
        <v>481</v>
      </c>
      <c r="E23" s="305" t="s">
        <v>373</v>
      </c>
      <c r="F23" s="311">
        <v>3000</v>
      </c>
    </row>
    <row r="24" spans="1:6" s="181" customFormat="1" ht="78.75" customHeight="1">
      <c r="A24" s="307">
        <v>18</v>
      </c>
      <c r="B24" s="307">
        <v>921</v>
      </c>
      <c r="C24" s="307">
        <v>92195</v>
      </c>
      <c r="D24" s="310" t="s">
        <v>480</v>
      </c>
      <c r="E24" s="305" t="s">
        <v>373</v>
      </c>
      <c r="F24" s="311">
        <v>4000</v>
      </c>
    </row>
    <row r="25" spans="1:6" s="181" customFormat="1" ht="58.5" customHeight="1">
      <c r="A25" s="307">
        <v>19</v>
      </c>
      <c r="B25" s="307">
        <v>926</v>
      </c>
      <c r="C25" s="307">
        <v>92605</v>
      </c>
      <c r="D25" s="310" t="s">
        <v>479</v>
      </c>
      <c r="E25" s="305" t="s">
        <v>373</v>
      </c>
      <c r="F25" s="311">
        <v>4000</v>
      </c>
    </row>
    <row r="26" spans="1:6" s="181" customFormat="1" ht="61.5" customHeight="1">
      <c r="A26" s="307">
        <v>20</v>
      </c>
      <c r="B26" s="307">
        <v>926</v>
      </c>
      <c r="C26" s="307">
        <v>92605</v>
      </c>
      <c r="D26" s="310" t="s">
        <v>478</v>
      </c>
      <c r="E26" s="305" t="s">
        <v>373</v>
      </c>
      <c r="F26" s="311">
        <v>10000</v>
      </c>
    </row>
    <row r="27" spans="1:6" s="181" customFormat="1" ht="51.75" customHeight="1">
      <c r="A27" s="307">
        <v>21</v>
      </c>
      <c r="B27" s="307">
        <v>926</v>
      </c>
      <c r="C27" s="307">
        <v>92605</v>
      </c>
      <c r="D27" s="310" t="s">
        <v>473</v>
      </c>
      <c r="E27" s="305" t="s">
        <v>373</v>
      </c>
      <c r="F27" s="311">
        <v>10000</v>
      </c>
    </row>
    <row r="28" spans="1:6" s="204" customFormat="1" ht="42" customHeight="1">
      <c r="A28" s="371" t="s">
        <v>42</v>
      </c>
      <c r="B28" s="372"/>
      <c r="C28" s="372"/>
      <c r="D28" s="373"/>
      <c r="E28" s="312"/>
      <c r="F28" s="313">
        <f>SUM(F7:F27)</f>
        <v>651348</v>
      </c>
    </row>
    <row r="29" spans="1:6" ht="17.25" customHeight="1">
      <c r="A29" s="314"/>
      <c r="B29" s="314"/>
      <c r="C29" s="314"/>
      <c r="D29" s="314"/>
      <c r="E29" s="314"/>
      <c r="F29" s="314"/>
    </row>
    <row r="30" spans="1:6" s="205" customFormat="1" ht="29.25" customHeight="1">
      <c r="A30" s="315" t="s">
        <v>109</v>
      </c>
      <c r="B30" s="315"/>
      <c r="C30" s="315"/>
      <c r="D30" s="315"/>
      <c r="E30" s="315"/>
      <c r="F30" s="315"/>
    </row>
    <row r="31" spans="1:6" s="206" customFormat="1" ht="21.75" customHeight="1">
      <c r="A31" s="316" t="s">
        <v>111</v>
      </c>
      <c r="B31" s="316"/>
      <c r="C31" s="316"/>
      <c r="D31" s="316"/>
      <c r="E31" s="316"/>
      <c r="F31" s="316"/>
    </row>
    <row r="32" spans="1:6" ht="27.75" customHeight="1">
      <c r="A32" s="314" t="s">
        <v>110</v>
      </c>
      <c r="B32" s="314"/>
      <c r="C32" s="314"/>
      <c r="D32" s="314"/>
      <c r="E32" s="314"/>
      <c r="F32" s="314"/>
    </row>
  </sheetData>
  <sheetProtection/>
  <mergeCells count="3">
    <mergeCell ref="A2:E2"/>
    <mergeCell ref="A28:D28"/>
    <mergeCell ref="D1:F1"/>
  </mergeCells>
  <printOptions horizontalCentered="1"/>
  <pageMargins left="0.3937007874015748" right="0.3937007874015748" top="0.6" bottom="0.984251968503937" header="0.5118110236220472" footer="0.5118110236220472"/>
  <pageSetup horizontalDpi="600" verticalDpi="600" orientation="landscape" paperSize="9" scale="41" r:id="rId1"/>
  <rowBreaks count="1" manualBreakCount="1">
    <brk id="17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L32"/>
  <sheetViews>
    <sheetView view="pageBreakPreview" zoomScaleSheetLayoutView="100" zoomScalePageLayoutView="0" workbookViewId="0" topLeftCell="A1">
      <selection activeCell="E19" sqref="E19"/>
    </sheetView>
  </sheetViews>
  <sheetFormatPr defaultColWidth="9.00390625" defaultRowHeight="12.75"/>
  <cols>
    <col min="1" max="1" width="5.25390625" style="1" bestFit="1" customWidth="1"/>
    <col min="2" max="2" width="5.25390625" style="1" customWidth="1"/>
    <col min="3" max="3" width="8.875" style="1" bestFit="1" customWidth="1"/>
    <col min="4" max="4" width="78.375" style="1" customWidth="1"/>
    <col min="5" max="5" width="17.75390625" style="1" customWidth="1"/>
    <col min="6" max="16384" width="9.125" style="1" customWidth="1"/>
  </cols>
  <sheetData>
    <row r="2" spans="3:5" ht="63" customHeight="1">
      <c r="C2" s="344" t="s">
        <v>513</v>
      </c>
      <c r="D2" s="344"/>
      <c r="E2" s="344"/>
    </row>
    <row r="3" spans="1:12" s="21" customFormat="1" ht="19.5" customHeight="1">
      <c r="A3" s="324" t="s">
        <v>100</v>
      </c>
      <c r="B3" s="324"/>
      <c r="C3" s="324"/>
      <c r="D3" s="324"/>
      <c r="E3" s="324"/>
      <c r="F3" s="212"/>
      <c r="G3" s="212"/>
      <c r="H3" s="212"/>
      <c r="I3" s="212"/>
      <c r="J3" s="212"/>
      <c r="K3" s="212"/>
      <c r="L3" s="212"/>
    </row>
    <row r="4" spans="1:9" s="21" customFormat="1" ht="19.5" customHeight="1">
      <c r="A4" s="375"/>
      <c r="B4" s="375"/>
      <c r="C4" s="375"/>
      <c r="D4" s="375"/>
      <c r="E4" s="375"/>
      <c r="F4" s="212"/>
      <c r="G4" s="212"/>
      <c r="H4" s="212"/>
      <c r="I4" s="212"/>
    </row>
    <row r="5" s="21" customFormat="1" ht="15"/>
    <row r="6" s="21" customFormat="1" ht="0.75" customHeight="1">
      <c r="E6" s="165" t="s">
        <v>14</v>
      </c>
    </row>
    <row r="7" spans="1:10" s="21" customFormat="1" ht="19.5" customHeight="1">
      <c r="A7" s="99" t="s">
        <v>18</v>
      </c>
      <c r="B7" s="99" t="s">
        <v>1</v>
      </c>
      <c r="C7" s="99" t="s">
        <v>2</v>
      </c>
      <c r="D7" s="99" t="s">
        <v>94</v>
      </c>
      <c r="E7" s="99" t="s">
        <v>101</v>
      </c>
      <c r="F7" s="20"/>
      <c r="G7" s="20"/>
      <c r="H7" s="20"/>
      <c r="I7" s="20"/>
      <c r="J7" s="20"/>
    </row>
    <row r="8" spans="1:10" s="21" customFormat="1" ht="19.5" customHeight="1">
      <c r="A8" s="144"/>
      <c r="B8" s="144">
        <v>710</v>
      </c>
      <c r="C8" s="144">
        <v>71030</v>
      </c>
      <c r="D8" s="208" t="s">
        <v>102</v>
      </c>
      <c r="E8" s="144"/>
      <c r="F8" s="20"/>
      <c r="G8" s="20"/>
      <c r="H8" s="20"/>
      <c r="I8" s="20"/>
      <c r="J8" s="20"/>
    </row>
    <row r="9" spans="1:10" s="21" customFormat="1" ht="19.5" customHeight="1">
      <c r="A9" s="144" t="s">
        <v>67</v>
      </c>
      <c r="B9" s="144"/>
      <c r="C9" s="144"/>
      <c r="D9" s="208" t="s">
        <v>95</v>
      </c>
      <c r="E9" s="199">
        <v>300000</v>
      </c>
      <c r="F9" s="20"/>
      <c r="G9" s="20"/>
      <c r="H9" s="20"/>
      <c r="I9" s="20"/>
      <c r="J9" s="20"/>
    </row>
    <row r="10" spans="1:10" s="21" customFormat="1" ht="19.5" customHeight="1">
      <c r="A10" s="144" t="s">
        <v>72</v>
      </c>
      <c r="B10" s="144"/>
      <c r="C10" s="144"/>
      <c r="D10" s="208" t="s">
        <v>115</v>
      </c>
      <c r="E10" s="199">
        <v>400000</v>
      </c>
      <c r="F10" s="20"/>
      <c r="G10" s="20"/>
      <c r="H10" s="20"/>
      <c r="I10" s="20"/>
      <c r="J10" s="20"/>
    </row>
    <row r="11" spans="1:10" s="21" customFormat="1" ht="19.5" customHeight="1">
      <c r="A11" s="156"/>
      <c r="B11" s="156"/>
      <c r="C11" s="156"/>
      <c r="D11" s="209" t="s">
        <v>5</v>
      </c>
      <c r="E11" s="210"/>
      <c r="F11" s="20"/>
      <c r="G11" s="20"/>
      <c r="H11" s="20"/>
      <c r="I11" s="20"/>
      <c r="J11" s="20"/>
    </row>
    <row r="12" spans="1:10" s="21" customFormat="1" ht="19.5" customHeight="1">
      <c r="A12" s="100"/>
      <c r="B12" s="100"/>
      <c r="C12" s="100"/>
      <c r="D12" s="211" t="s">
        <v>438</v>
      </c>
      <c r="E12" s="203">
        <v>390000</v>
      </c>
      <c r="F12" s="20"/>
      <c r="G12" s="20"/>
      <c r="H12" s="20"/>
      <c r="I12" s="20"/>
      <c r="J12" s="20"/>
    </row>
    <row r="13" spans="1:10" s="21" customFormat="1" ht="19.5" customHeight="1">
      <c r="A13" s="100"/>
      <c r="B13" s="100"/>
      <c r="C13" s="100"/>
      <c r="D13" s="211" t="s">
        <v>439</v>
      </c>
      <c r="E13" s="203">
        <v>10000</v>
      </c>
      <c r="F13" s="20"/>
      <c r="G13" s="20"/>
      <c r="H13" s="20"/>
      <c r="I13" s="20"/>
      <c r="J13" s="20"/>
    </row>
    <row r="14" spans="1:10" s="21" customFormat="1" ht="19.5" customHeight="1">
      <c r="A14" s="144" t="s">
        <v>440</v>
      </c>
      <c r="B14" s="144"/>
      <c r="C14" s="144"/>
      <c r="D14" s="208" t="s">
        <v>441</v>
      </c>
      <c r="E14" s="199">
        <v>650000</v>
      </c>
      <c r="F14" s="20"/>
      <c r="G14" s="20"/>
      <c r="H14" s="20"/>
      <c r="I14" s="20"/>
      <c r="J14" s="20"/>
    </row>
    <row r="15" spans="1:10" s="21" customFormat="1" ht="19.5" customHeight="1">
      <c r="A15" s="100"/>
      <c r="B15" s="100"/>
      <c r="C15" s="100"/>
      <c r="D15" s="211" t="s">
        <v>5</v>
      </c>
      <c r="E15" s="203"/>
      <c r="F15" s="20"/>
      <c r="G15" s="20"/>
      <c r="H15" s="20"/>
      <c r="I15" s="20"/>
      <c r="J15" s="20"/>
    </row>
    <row r="16" spans="1:10" s="21" customFormat="1" ht="19.5" customHeight="1">
      <c r="A16" s="100"/>
      <c r="B16" s="100"/>
      <c r="C16" s="100"/>
      <c r="D16" s="211" t="s">
        <v>442</v>
      </c>
      <c r="E16" s="203">
        <v>80000</v>
      </c>
      <c r="F16" s="20"/>
      <c r="G16" s="20"/>
      <c r="H16" s="20"/>
      <c r="I16" s="20"/>
      <c r="J16" s="20"/>
    </row>
    <row r="17" spans="1:10" s="21" customFormat="1" ht="19.5" customHeight="1">
      <c r="A17" s="100"/>
      <c r="B17" s="100"/>
      <c r="C17" s="100"/>
      <c r="D17" s="211" t="s">
        <v>443</v>
      </c>
      <c r="E17" s="203">
        <v>60000</v>
      </c>
      <c r="F17" s="20"/>
      <c r="G17" s="20"/>
      <c r="H17" s="20"/>
      <c r="I17" s="20"/>
      <c r="J17" s="20"/>
    </row>
    <row r="18" spans="1:10" s="21" customFormat="1" ht="19.5" customHeight="1">
      <c r="A18" s="100"/>
      <c r="B18" s="100"/>
      <c r="C18" s="100"/>
      <c r="D18" s="211" t="s">
        <v>444</v>
      </c>
      <c r="E18" s="203">
        <v>20000</v>
      </c>
      <c r="F18" s="20"/>
      <c r="G18" s="20"/>
      <c r="H18" s="20"/>
      <c r="I18" s="20"/>
      <c r="J18" s="20"/>
    </row>
    <row r="19" spans="1:10" s="21" customFormat="1" ht="19.5" customHeight="1">
      <c r="A19" s="100"/>
      <c r="B19" s="100"/>
      <c r="C19" s="100"/>
      <c r="D19" s="211" t="s">
        <v>445</v>
      </c>
      <c r="E19" s="203">
        <v>10000</v>
      </c>
      <c r="F19" s="20"/>
      <c r="G19" s="20"/>
      <c r="H19" s="20"/>
      <c r="I19" s="20"/>
      <c r="J19" s="20"/>
    </row>
    <row r="20" spans="1:10" s="21" customFormat="1" ht="19.5" customHeight="1">
      <c r="A20" s="100"/>
      <c r="B20" s="100"/>
      <c r="C20" s="100"/>
      <c r="D20" s="211" t="s">
        <v>446</v>
      </c>
      <c r="E20" s="203">
        <v>5000</v>
      </c>
      <c r="F20" s="20"/>
      <c r="G20" s="20"/>
      <c r="H20" s="20"/>
      <c r="I20" s="20"/>
      <c r="J20" s="20"/>
    </row>
    <row r="21" spans="1:10" s="21" customFormat="1" ht="19.5" customHeight="1">
      <c r="A21" s="100"/>
      <c r="B21" s="100"/>
      <c r="C21" s="100"/>
      <c r="D21" s="211" t="s">
        <v>447</v>
      </c>
      <c r="E21" s="203">
        <v>335000</v>
      </c>
      <c r="F21" s="20"/>
      <c r="G21" s="20"/>
      <c r="H21" s="20"/>
      <c r="I21" s="20"/>
      <c r="J21" s="20"/>
    </row>
    <row r="22" spans="1:10" s="21" customFormat="1" ht="19.5" customHeight="1">
      <c r="A22" s="100"/>
      <c r="B22" s="100"/>
      <c r="C22" s="100"/>
      <c r="D22" s="211" t="s">
        <v>448</v>
      </c>
      <c r="E22" s="203">
        <v>7000</v>
      </c>
      <c r="F22" s="20"/>
      <c r="G22" s="20"/>
      <c r="H22" s="20"/>
      <c r="I22" s="20"/>
      <c r="J22" s="20"/>
    </row>
    <row r="23" spans="1:10" s="21" customFormat="1" ht="30.75" customHeight="1">
      <c r="A23" s="100"/>
      <c r="B23" s="100"/>
      <c r="C23" s="100"/>
      <c r="D23" s="211" t="s">
        <v>449</v>
      </c>
      <c r="E23" s="203">
        <v>5000</v>
      </c>
      <c r="F23" s="20"/>
      <c r="G23" s="20"/>
      <c r="H23" s="20"/>
      <c r="I23" s="20"/>
      <c r="J23" s="20"/>
    </row>
    <row r="24" spans="1:10" s="21" customFormat="1" ht="30" customHeight="1">
      <c r="A24" s="100"/>
      <c r="B24" s="100"/>
      <c r="C24" s="100"/>
      <c r="D24" s="102" t="s">
        <v>450</v>
      </c>
      <c r="E24" s="203">
        <v>13000</v>
      </c>
      <c r="F24" s="20"/>
      <c r="G24" s="20"/>
      <c r="H24" s="20"/>
      <c r="I24" s="20"/>
      <c r="J24" s="20"/>
    </row>
    <row r="25" spans="1:10" s="21" customFormat="1" ht="19.5" customHeight="1">
      <c r="A25" s="100"/>
      <c r="B25" s="100"/>
      <c r="C25" s="100"/>
      <c r="D25" s="211" t="s">
        <v>451</v>
      </c>
      <c r="E25" s="203">
        <v>15000</v>
      </c>
      <c r="F25" s="20"/>
      <c r="G25" s="20"/>
      <c r="H25" s="20"/>
      <c r="I25" s="20"/>
      <c r="J25" s="20"/>
    </row>
    <row r="26" spans="1:10" s="21" customFormat="1" ht="19.5" customHeight="1">
      <c r="A26" s="100"/>
      <c r="B26" s="100"/>
      <c r="C26" s="100"/>
      <c r="D26" s="211" t="s">
        <v>452</v>
      </c>
      <c r="E26" s="203">
        <v>100000</v>
      </c>
      <c r="F26" s="20"/>
      <c r="G26" s="20"/>
      <c r="H26" s="20"/>
      <c r="I26" s="20"/>
      <c r="J26" s="20"/>
    </row>
    <row r="27" spans="1:10" s="21" customFormat="1" ht="19.5" customHeight="1">
      <c r="A27" s="144" t="s">
        <v>453</v>
      </c>
      <c r="B27" s="144"/>
      <c r="C27" s="144"/>
      <c r="D27" s="208" t="s">
        <v>97</v>
      </c>
      <c r="E27" s="199">
        <v>50000</v>
      </c>
      <c r="F27" s="20"/>
      <c r="G27" s="20"/>
      <c r="H27" s="20"/>
      <c r="I27" s="20"/>
      <c r="J27" s="20"/>
    </row>
    <row r="28" spans="1:12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2"/>
      <c r="L28" s="12"/>
    </row>
    <row r="29" spans="1:12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</sheetData>
  <sheetProtection/>
  <mergeCells count="3">
    <mergeCell ref="A3:E3"/>
    <mergeCell ref="A4:E4"/>
    <mergeCell ref="C2:E2"/>
  </mergeCells>
  <printOptions horizontalCentered="1"/>
  <pageMargins left="0.5905511811023623" right="0.5905511811023623" top="0.63" bottom="0.5905511811023623" header="0.5118110236220472" footer="0.5118110236220472"/>
  <pageSetup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B34">
      <selection activeCell="G45" sqref="G45"/>
    </sheetView>
  </sheetViews>
  <sheetFormatPr defaultColWidth="9.00390625" defaultRowHeight="12.75"/>
  <cols>
    <col min="1" max="1" width="9.125" style="110" hidden="1" customWidth="1"/>
    <col min="2" max="2" width="9.125" style="110" customWidth="1"/>
    <col min="3" max="3" width="9.125" style="277" customWidth="1"/>
    <col min="4" max="4" width="54.00390625" style="278" customWidth="1"/>
    <col min="5" max="5" width="13.875" style="20" customWidth="1"/>
    <col min="6" max="16384" width="9.125" style="110" customWidth="1"/>
  </cols>
  <sheetData>
    <row r="1" spans="1:5" ht="15">
      <c r="A1" s="213"/>
      <c r="B1" s="213"/>
      <c r="C1" s="214"/>
      <c r="D1" s="215"/>
      <c r="E1" s="216"/>
    </row>
    <row r="2" spans="1:5" ht="15">
      <c r="A2" s="213"/>
      <c r="B2" s="213"/>
      <c r="C2" s="214"/>
      <c r="D2" s="215"/>
      <c r="E2" s="217"/>
    </row>
    <row r="3" spans="1:5" ht="17.25">
      <c r="A3" s="378" t="s">
        <v>516</v>
      </c>
      <c r="B3" s="378"/>
      <c r="C3" s="378"/>
      <c r="D3" s="378"/>
      <c r="E3" s="378"/>
    </row>
    <row r="4" spans="1:5" ht="17.25">
      <c r="A4" s="378" t="s">
        <v>517</v>
      </c>
      <c r="B4" s="378"/>
      <c r="C4" s="378"/>
      <c r="D4" s="378"/>
      <c r="E4" s="378"/>
    </row>
    <row r="5" spans="1:5" ht="16.5">
      <c r="A5" s="379" t="s">
        <v>518</v>
      </c>
      <c r="B5" s="379"/>
      <c r="C5" s="379"/>
      <c r="D5" s="379"/>
      <c r="E5" s="379"/>
    </row>
    <row r="6" spans="1:5" ht="15.75" thickBot="1">
      <c r="A6" s="213"/>
      <c r="B6" s="213"/>
      <c r="C6" s="214"/>
      <c r="D6" s="215"/>
      <c r="E6" s="218" t="s">
        <v>519</v>
      </c>
    </row>
    <row r="7" spans="1:5" ht="3.75" customHeight="1">
      <c r="A7" s="213"/>
      <c r="B7" s="219"/>
      <c r="C7" s="380" t="s">
        <v>520</v>
      </c>
      <c r="D7" s="382" t="s">
        <v>4</v>
      </c>
      <c r="E7" s="384" t="s">
        <v>521</v>
      </c>
    </row>
    <row r="8" spans="1:5" ht="15">
      <c r="A8" s="213"/>
      <c r="B8" s="220" t="s">
        <v>1</v>
      </c>
      <c r="C8" s="381"/>
      <c r="D8" s="383"/>
      <c r="E8" s="385"/>
    </row>
    <row r="9" spans="1:5" ht="15">
      <c r="A9" s="213"/>
      <c r="B9" s="220" t="s">
        <v>2</v>
      </c>
      <c r="C9" s="381"/>
      <c r="D9" s="383"/>
      <c r="E9" s="385"/>
    </row>
    <row r="10" spans="1:5" s="207" customFormat="1" ht="13.5" thickBot="1">
      <c r="A10" s="221"/>
      <c r="B10" s="222" t="s">
        <v>6</v>
      </c>
      <c r="C10" s="223" t="s">
        <v>7</v>
      </c>
      <c r="D10" s="224" t="s">
        <v>8</v>
      </c>
      <c r="E10" s="225" t="s">
        <v>0</v>
      </c>
    </row>
    <row r="11" spans="1:5" ht="17.25" thickBot="1">
      <c r="A11" s="213"/>
      <c r="B11" s="376" t="s">
        <v>522</v>
      </c>
      <c r="C11" s="226" t="s">
        <v>67</v>
      </c>
      <c r="D11" s="227" t="s">
        <v>523</v>
      </c>
      <c r="E11" s="228">
        <v>55000</v>
      </c>
    </row>
    <row r="12" spans="1:5" ht="15">
      <c r="A12" s="213"/>
      <c r="B12" s="377"/>
      <c r="C12" s="229"/>
      <c r="D12" s="230" t="s">
        <v>5</v>
      </c>
      <c r="E12" s="231"/>
    </row>
    <row r="13" spans="1:5" ht="15.75" thickBot="1">
      <c r="A13" s="213"/>
      <c r="B13" s="377"/>
      <c r="C13" s="229">
        <v>1</v>
      </c>
      <c r="D13" s="232" t="s">
        <v>524</v>
      </c>
      <c r="E13" s="231">
        <v>55000</v>
      </c>
    </row>
    <row r="14" spans="1:5" ht="17.25" thickBot="1">
      <c r="A14" s="213"/>
      <c r="B14" s="233"/>
      <c r="C14" s="234" t="s">
        <v>72</v>
      </c>
      <c r="D14" s="235" t="s">
        <v>525</v>
      </c>
      <c r="E14" s="236">
        <v>150000</v>
      </c>
    </row>
    <row r="15" spans="1:5" ht="30">
      <c r="A15" s="213"/>
      <c r="B15" s="237"/>
      <c r="C15" s="238" t="s">
        <v>526</v>
      </c>
      <c r="D15" s="239" t="s">
        <v>527</v>
      </c>
      <c r="E15" s="240">
        <v>1000</v>
      </c>
    </row>
    <row r="16" spans="1:5" ht="15.75" thickBot="1">
      <c r="A16" s="213"/>
      <c r="B16" s="241"/>
      <c r="C16" s="238" t="s">
        <v>233</v>
      </c>
      <c r="D16" s="242" t="s">
        <v>528</v>
      </c>
      <c r="E16" s="243">
        <v>149000</v>
      </c>
    </row>
    <row r="17" spans="1:5" ht="17.25" thickBot="1">
      <c r="A17" s="213"/>
      <c r="B17" s="244"/>
      <c r="C17" s="245" t="s">
        <v>440</v>
      </c>
      <c r="D17" s="246" t="s">
        <v>96</v>
      </c>
      <c r="E17" s="247">
        <v>195000</v>
      </c>
    </row>
    <row r="18" spans="1:5" s="111" customFormat="1" ht="38.25" customHeight="1" thickBot="1">
      <c r="A18" s="248"/>
      <c r="B18" s="249"/>
      <c r="C18" s="250" t="s">
        <v>529</v>
      </c>
      <c r="D18" s="251" t="s">
        <v>530</v>
      </c>
      <c r="E18" s="247">
        <v>80000</v>
      </c>
    </row>
    <row r="19" spans="1:5" ht="15">
      <c r="A19" s="213"/>
      <c r="B19" s="233"/>
      <c r="C19" s="229"/>
      <c r="D19" s="232" t="s">
        <v>5</v>
      </c>
      <c r="E19" s="231">
        <v>60000</v>
      </c>
    </row>
    <row r="20" spans="1:5" ht="15">
      <c r="A20" s="213"/>
      <c r="B20" s="233"/>
      <c r="C20" s="229"/>
      <c r="D20" s="252" t="s">
        <v>531</v>
      </c>
      <c r="E20" s="231"/>
    </row>
    <row r="21" spans="1:5" ht="26.25">
      <c r="A21" s="213"/>
      <c r="B21" s="233"/>
      <c r="C21" s="229"/>
      <c r="D21" s="255" t="s">
        <v>532</v>
      </c>
      <c r="E21" s="256"/>
    </row>
    <row r="22" spans="1:5" ht="15">
      <c r="A22" s="213"/>
      <c r="B22" s="233"/>
      <c r="C22" s="229"/>
      <c r="D22" s="252" t="s">
        <v>533</v>
      </c>
      <c r="E22" s="231"/>
    </row>
    <row r="23" spans="1:5" ht="26.25">
      <c r="A23" s="213"/>
      <c r="B23" s="233"/>
      <c r="C23" s="229"/>
      <c r="D23" s="255" t="s">
        <v>532</v>
      </c>
      <c r="E23" s="256"/>
    </row>
    <row r="24" spans="1:5" ht="15">
      <c r="A24" s="213"/>
      <c r="B24" s="233"/>
      <c r="C24" s="229"/>
      <c r="D24" s="252" t="s">
        <v>534</v>
      </c>
      <c r="E24" s="256"/>
    </row>
    <row r="25" spans="1:5" ht="26.25">
      <c r="A25" s="213"/>
      <c r="B25" s="233"/>
      <c r="C25" s="229"/>
      <c r="D25" s="255" t="s">
        <v>532</v>
      </c>
      <c r="E25" s="256"/>
    </row>
    <row r="26" spans="1:5" ht="15">
      <c r="A26" s="213"/>
      <c r="B26" s="233"/>
      <c r="C26" s="229"/>
      <c r="D26" s="252" t="s">
        <v>535</v>
      </c>
      <c r="E26" s="256"/>
    </row>
    <row r="27" spans="1:5" ht="26.25">
      <c r="A27" s="213"/>
      <c r="B27" s="233"/>
      <c r="C27" s="229"/>
      <c r="D27" s="255" t="s">
        <v>532</v>
      </c>
      <c r="E27" s="256"/>
    </row>
    <row r="28" spans="1:5" ht="15">
      <c r="A28" s="213"/>
      <c r="B28" s="233"/>
      <c r="C28" s="229"/>
      <c r="D28" s="252" t="s">
        <v>536</v>
      </c>
      <c r="E28" s="256"/>
    </row>
    <row r="29" spans="1:5" ht="26.25">
      <c r="A29" s="213"/>
      <c r="B29" s="233"/>
      <c r="C29" s="229"/>
      <c r="D29" s="255" t="s">
        <v>532</v>
      </c>
      <c r="E29" s="256"/>
    </row>
    <row r="30" spans="1:5" ht="15">
      <c r="A30" s="213"/>
      <c r="B30" s="233"/>
      <c r="C30" s="229"/>
      <c r="D30" s="257" t="s">
        <v>531</v>
      </c>
      <c r="E30" s="256"/>
    </row>
    <row r="31" spans="1:5" ht="45">
      <c r="A31" s="213"/>
      <c r="B31" s="233"/>
      <c r="C31" s="229"/>
      <c r="D31" s="232" t="s">
        <v>537</v>
      </c>
      <c r="E31" s="231">
        <v>20000</v>
      </c>
    </row>
    <row r="32" spans="1:5" ht="15.75" thickBot="1">
      <c r="A32" s="213"/>
      <c r="B32" s="233"/>
      <c r="C32" s="229"/>
      <c r="D32" s="232" t="s">
        <v>538</v>
      </c>
      <c r="E32" s="256"/>
    </row>
    <row r="33" spans="1:5" ht="15.75" thickBot="1">
      <c r="A33" s="213"/>
      <c r="B33" s="249"/>
      <c r="C33" s="258">
        <v>4210</v>
      </c>
      <c r="D33" s="259" t="s">
        <v>539</v>
      </c>
      <c r="E33" s="247">
        <v>31000</v>
      </c>
    </row>
    <row r="34" spans="1:5" ht="15">
      <c r="A34" s="213"/>
      <c r="B34" s="233"/>
      <c r="C34" s="229"/>
      <c r="D34" s="232" t="s">
        <v>5</v>
      </c>
      <c r="E34" s="256"/>
    </row>
    <row r="35" spans="1:5" ht="30">
      <c r="A35" s="213"/>
      <c r="B35" s="233"/>
      <c r="C35" s="229"/>
      <c r="D35" s="232" t="s">
        <v>540</v>
      </c>
      <c r="E35" s="231">
        <v>15000</v>
      </c>
    </row>
    <row r="36" spans="1:5" ht="30">
      <c r="A36" s="213"/>
      <c r="B36" s="233"/>
      <c r="C36" s="229"/>
      <c r="D36" s="232" t="s">
        <v>541</v>
      </c>
      <c r="E36" s="231">
        <v>1000</v>
      </c>
    </row>
    <row r="37" spans="1:5" ht="48" customHeight="1">
      <c r="A37" s="213"/>
      <c r="B37" s="279"/>
      <c r="C37" s="280"/>
      <c r="D37" s="281" t="s">
        <v>542</v>
      </c>
      <c r="E37" s="282">
        <v>15000</v>
      </c>
    </row>
    <row r="38" spans="1:5" ht="16.5" customHeight="1">
      <c r="A38" s="213"/>
      <c r="B38" s="283"/>
      <c r="C38" s="284" t="s">
        <v>543</v>
      </c>
      <c r="D38" s="285" t="s">
        <v>544</v>
      </c>
      <c r="E38" s="286">
        <v>26000</v>
      </c>
    </row>
    <row r="39" spans="1:5" ht="15">
      <c r="A39" s="213"/>
      <c r="B39" s="233"/>
      <c r="C39" s="262"/>
      <c r="D39" s="232" t="s">
        <v>5</v>
      </c>
      <c r="E39" s="231"/>
    </row>
    <row r="40" spans="1:5" ht="22.5" customHeight="1">
      <c r="A40" s="213"/>
      <c r="B40" s="233"/>
      <c r="C40" s="262"/>
      <c r="D40" s="232" t="s">
        <v>545</v>
      </c>
      <c r="E40" s="231">
        <v>1000</v>
      </c>
    </row>
    <row r="41" spans="1:5" ht="45">
      <c r="A41" s="213"/>
      <c r="B41" s="233"/>
      <c r="C41" s="262"/>
      <c r="D41" s="232" t="s">
        <v>546</v>
      </c>
      <c r="E41" s="231">
        <v>15000</v>
      </c>
    </row>
    <row r="42" spans="1:5" ht="15">
      <c r="A42" s="213"/>
      <c r="B42" s="233"/>
      <c r="C42" s="262"/>
      <c r="D42" s="232" t="s">
        <v>547</v>
      </c>
      <c r="E42" s="231">
        <v>5000</v>
      </c>
    </row>
    <row r="43" spans="1:5" ht="30.75" customHeight="1" thickBot="1">
      <c r="A43" s="213"/>
      <c r="B43" s="263"/>
      <c r="C43" s="264"/>
      <c r="D43" s="265" t="s">
        <v>548</v>
      </c>
      <c r="E43" s="266">
        <v>5000</v>
      </c>
    </row>
    <row r="44" spans="1:5" s="111" customFormat="1" ht="26.25" thickBot="1">
      <c r="A44" s="248"/>
      <c r="B44" s="267"/>
      <c r="C44" s="268" t="s">
        <v>549</v>
      </c>
      <c r="D44" s="269" t="s">
        <v>550</v>
      </c>
      <c r="E44" s="270">
        <v>7000</v>
      </c>
    </row>
    <row r="45" spans="1:5" ht="28.5" customHeight="1" thickBot="1">
      <c r="A45" s="213"/>
      <c r="B45" s="249"/>
      <c r="C45" s="258" t="s">
        <v>551</v>
      </c>
      <c r="D45" s="259" t="s">
        <v>552</v>
      </c>
      <c r="E45" s="247">
        <v>1000</v>
      </c>
    </row>
    <row r="46" spans="1:5" ht="29.25" customHeight="1" thickBot="1">
      <c r="A46" s="213"/>
      <c r="B46" s="249"/>
      <c r="C46" s="258" t="s">
        <v>553</v>
      </c>
      <c r="D46" s="259" t="s">
        <v>554</v>
      </c>
      <c r="E46" s="247">
        <v>5000</v>
      </c>
    </row>
    <row r="47" spans="1:5" ht="18" customHeight="1" thickBot="1">
      <c r="A47" s="213"/>
      <c r="B47" s="249"/>
      <c r="C47" s="250" t="s">
        <v>555</v>
      </c>
      <c r="D47" s="251" t="s">
        <v>556</v>
      </c>
      <c r="E47" s="247">
        <v>15000</v>
      </c>
    </row>
    <row r="48" spans="1:5" ht="19.5" customHeight="1">
      <c r="A48" s="213"/>
      <c r="B48" s="260"/>
      <c r="C48" s="271"/>
      <c r="D48" s="232" t="s">
        <v>557</v>
      </c>
      <c r="E48" s="261">
        <v>5000</v>
      </c>
    </row>
    <row r="49" spans="1:5" ht="18" customHeight="1" thickBot="1">
      <c r="A49" s="213"/>
      <c r="B49" s="263"/>
      <c r="C49" s="262"/>
      <c r="D49" s="272" t="s">
        <v>558</v>
      </c>
      <c r="E49" s="266">
        <v>10000</v>
      </c>
    </row>
    <row r="50" spans="1:5" ht="64.5" customHeight="1" thickBot="1">
      <c r="A50" s="213"/>
      <c r="B50" s="244"/>
      <c r="C50" s="250" t="s">
        <v>559</v>
      </c>
      <c r="D50" s="251" t="s">
        <v>560</v>
      </c>
      <c r="E50" s="247">
        <v>30000</v>
      </c>
    </row>
    <row r="51" spans="1:5" ht="51" customHeight="1" thickBot="1">
      <c r="A51" s="213"/>
      <c r="B51" s="263"/>
      <c r="C51" s="273"/>
      <c r="D51" s="265" t="s">
        <v>561</v>
      </c>
      <c r="E51" s="266">
        <v>30000</v>
      </c>
    </row>
    <row r="52" spans="1:5" ht="17.25" thickBot="1">
      <c r="A52" s="213"/>
      <c r="B52" s="263"/>
      <c r="C52" s="274" t="s">
        <v>453</v>
      </c>
      <c r="D52" s="275" t="s">
        <v>562</v>
      </c>
      <c r="E52" s="276">
        <v>10000</v>
      </c>
    </row>
  </sheetData>
  <sheetProtection/>
  <mergeCells count="7">
    <mergeCell ref="B11:B13"/>
    <mergeCell ref="A3:E3"/>
    <mergeCell ref="A4:E4"/>
    <mergeCell ref="A5:E5"/>
    <mergeCell ref="C7:C9"/>
    <mergeCell ref="D7:D9"/>
    <mergeCell ref="E7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9"/>
  <sheetViews>
    <sheetView view="pageBreakPreview" zoomScaleSheetLayoutView="100" zoomScalePageLayoutView="0" workbookViewId="0" topLeftCell="A1">
      <selection activeCell="G1" sqref="G1:K1"/>
    </sheetView>
  </sheetViews>
  <sheetFormatPr defaultColWidth="9.00390625" defaultRowHeight="12.75"/>
  <cols>
    <col min="1" max="1" width="6.625" style="3" customWidth="1"/>
    <col min="2" max="2" width="8.875" style="3" bestFit="1" customWidth="1"/>
    <col min="3" max="3" width="36.00390625" style="1" customWidth="1"/>
    <col min="4" max="4" width="13.125" style="1" customWidth="1"/>
    <col min="5" max="5" width="12.75390625" style="1" customWidth="1"/>
    <col min="6" max="6" width="15.75390625" style="1" customWidth="1"/>
    <col min="7" max="7" width="11.625" style="1" customWidth="1"/>
    <col min="8" max="8" width="11.75390625" style="1" customWidth="1"/>
    <col min="9" max="9" width="12.25390625" style="1" customWidth="1"/>
    <col min="10" max="10" width="13.625" style="1" customWidth="1"/>
    <col min="11" max="11" width="14.00390625" style="1" customWidth="1"/>
  </cols>
  <sheetData>
    <row r="1" spans="7:11" ht="83.25" customHeight="1">
      <c r="G1" s="320" t="s">
        <v>494</v>
      </c>
      <c r="H1" s="320"/>
      <c r="I1" s="320"/>
      <c r="J1" s="320"/>
      <c r="K1" s="320"/>
    </row>
    <row r="2" spans="1:11" ht="18">
      <c r="A2" s="324" t="s">
        <v>191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</row>
    <row r="3" spans="1:11" ht="15">
      <c r="A3" s="20"/>
      <c r="B3" s="20"/>
      <c r="C3" s="20"/>
      <c r="D3" s="20"/>
      <c r="E3" s="20"/>
      <c r="F3" s="21"/>
      <c r="G3" s="21"/>
      <c r="H3" s="21"/>
      <c r="I3" s="21"/>
      <c r="J3" s="21"/>
      <c r="K3" s="38" t="s">
        <v>17</v>
      </c>
    </row>
    <row r="4" spans="1:11" s="4" customFormat="1" ht="18.75" customHeight="1">
      <c r="A4" s="325" t="s">
        <v>1</v>
      </c>
      <c r="B4" s="325" t="s">
        <v>2</v>
      </c>
      <c r="C4" s="325" t="s">
        <v>9</v>
      </c>
      <c r="D4" s="325" t="s">
        <v>53</v>
      </c>
      <c r="E4" s="325" t="s">
        <v>5</v>
      </c>
      <c r="F4" s="325"/>
      <c r="G4" s="325"/>
      <c r="H4" s="325"/>
      <c r="I4" s="325"/>
      <c r="J4" s="325"/>
      <c r="K4" s="325"/>
    </row>
    <row r="5" spans="1:11" s="4" customFormat="1" ht="20.25" customHeight="1">
      <c r="A5" s="325"/>
      <c r="B5" s="325"/>
      <c r="C5" s="325"/>
      <c r="D5" s="325"/>
      <c r="E5" s="325" t="s">
        <v>11</v>
      </c>
      <c r="F5" s="325" t="s">
        <v>28</v>
      </c>
      <c r="G5" s="325"/>
      <c r="H5" s="325"/>
      <c r="I5" s="325"/>
      <c r="J5" s="325"/>
      <c r="K5" s="325" t="s">
        <v>12</v>
      </c>
    </row>
    <row r="6" spans="1:11" s="4" customFormat="1" ht="64.5" thickBot="1">
      <c r="A6" s="325"/>
      <c r="B6" s="325"/>
      <c r="C6" s="326"/>
      <c r="D6" s="326"/>
      <c r="E6" s="326"/>
      <c r="F6" s="40" t="s">
        <v>54</v>
      </c>
      <c r="G6" s="40" t="s">
        <v>29</v>
      </c>
      <c r="H6" s="40" t="s">
        <v>31</v>
      </c>
      <c r="I6" s="40" t="s">
        <v>32</v>
      </c>
      <c r="J6" s="40" t="s">
        <v>55</v>
      </c>
      <c r="K6" s="326"/>
    </row>
    <row r="7" spans="1:11" s="4" customFormat="1" ht="14.25" customHeight="1">
      <c r="A7" s="50">
        <v>1</v>
      </c>
      <c r="B7" s="51">
        <v>2</v>
      </c>
      <c r="C7" s="52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  <c r="J7" s="53">
        <v>10</v>
      </c>
      <c r="K7" s="54">
        <v>11</v>
      </c>
    </row>
    <row r="8" spans="1:11" s="17" customFormat="1" ht="14.25" customHeight="1">
      <c r="A8" s="41" t="s">
        <v>165</v>
      </c>
      <c r="B8" s="41"/>
      <c r="C8" s="36" t="s">
        <v>261</v>
      </c>
      <c r="D8" s="42">
        <f>D9</f>
        <v>20000</v>
      </c>
      <c r="E8" s="42">
        <f aca="true" t="shared" si="0" ref="E8:K8">E9</f>
        <v>20000</v>
      </c>
      <c r="F8" s="42">
        <f t="shared" si="0"/>
        <v>0</v>
      </c>
      <c r="G8" s="42">
        <f t="shared" si="0"/>
        <v>0</v>
      </c>
      <c r="H8" s="42">
        <f t="shared" si="0"/>
        <v>0</v>
      </c>
      <c r="I8" s="42">
        <f t="shared" si="0"/>
        <v>0</v>
      </c>
      <c r="J8" s="42">
        <f t="shared" si="0"/>
        <v>20000</v>
      </c>
      <c r="K8" s="42">
        <f t="shared" si="0"/>
        <v>0</v>
      </c>
    </row>
    <row r="9" spans="1:11" s="4" customFormat="1" ht="30">
      <c r="A9" s="43"/>
      <c r="B9" s="43" t="s">
        <v>166</v>
      </c>
      <c r="C9" s="44" t="s">
        <v>262</v>
      </c>
      <c r="D9" s="45">
        <v>20000</v>
      </c>
      <c r="E9" s="45">
        <v>20000</v>
      </c>
      <c r="F9" s="45"/>
      <c r="G9" s="45"/>
      <c r="H9" s="45"/>
      <c r="I9" s="45"/>
      <c r="J9" s="45">
        <v>20000</v>
      </c>
      <c r="K9" s="45"/>
    </row>
    <row r="10" spans="1:11" s="17" customFormat="1" ht="12.75">
      <c r="A10" s="41" t="s">
        <v>167</v>
      </c>
      <c r="B10" s="41"/>
      <c r="C10" s="36" t="s">
        <v>263</v>
      </c>
      <c r="D10" s="42">
        <f>SUM(D11:D12)</f>
        <v>82000</v>
      </c>
      <c r="E10" s="42">
        <f aca="true" t="shared" si="1" ref="E10:K10">SUM(E11:E12)</f>
        <v>82000</v>
      </c>
      <c r="F10" s="42">
        <f t="shared" si="1"/>
        <v>0</v>
      </c>
      <c r="G10" s="42">
        <f t="shared" si="1"/>
        <v>0</v>
      </c>
      <c r="H10" s="42">
        <f t="shared" si="1"/>
        <v>0</v>
      </c>
      <c r="I10" s="42">
        <f t="shared" si="1"/>
        <v>0</v>
      </c>
      <c r="J10" s="42">
        <f t="shared" si="1"/>
        <v>82000</v>
      </c>
      <c r="K10" s="42">
        <f t="shared" si="1"/>
        <v>0</v>
      </c>
    </row>
    <row r="11" spans="1:11" s="4" customFormat="1" ht="15">
      <c r="A11" s="43"/>
      <c r="B11" s="43" t="s">
        <v>168</v>
      </c>
      <c r="C11" s="44" t="s">
        <v>264</v>
      </c>
      <c r="D11" s="45">
        <v>72000</v>
      </c>
      <c r="E11" s="45">
        <v>72000</v>
      </c>
      <c r="F11" s="45"/>
      <c r="G11" s="45"/>
      <c r="H11" s="45"/>
      <c r="I11" s="45"/>
      <c r="J11" s="45">
        <v>72000</v>
      </c>
      <c r="K11" s="45"/>
    </row>
    <row r="12" spans="1:11" s="4" customFormat="1" ht="15">
      <c r="A12" s="43"/>
      <c r="B12" s="43" t="s">
        <v>265</v>
      </c>
      <c r="C12" s="44" t="s">
        <v>266</v>
      </c>
      <c r="D12" s="45">
        <v>10000</v>
      </c>
      <c r="E12" s="45">
        <v>10000</v>
      </c>
      <c r="F12" s="45"/>
      <c r="G12" s="45"/>
      <c r="H12" s="45"/>
      <c r="I12" s="45"/>
      <c r="J12" s="45">
        <v>10000</v>
      </c>
      <c r="K12" s="45"/>
    </row>
    <row r="13" spans="1:11" s="17" customFormat="1" ht="12.75">
      <c r="A13" s="41" t="s">
        <v>196</v>
      </c>
      <c r="B13" s="41"/>
      <c r="C13" s="36" t="s">
        <v>267</v>
      </c>
      <c r="D13" s="42">
        <f>D14</f>
        <v>14234666</v>
      </c>
      <c r="E13" s="42">
        <f aca="true" t="shared" si="2" ref="E13:K13">E14</f>
        <v>3431293</v>
      </c>
      <c r="F13" s="42">
        <f t="shared" si="2"/>
        <v>717354</v>
      </c>
      <c r="G13" s="42">
        <f t="shared" si="2"/>
        <v>0</v>
      </c>
      <c r="H13" s="42">
        <f t="shared" si="2"/>
        <v>0</v>
      </c>
      <c r="I13" s="42">
        <f t="shared" si="2"/>
        <v>0</v>
      </c>
      <c r="J13" s="42">
        <f t="shared" si="2"/>
        <v>2713939</v>
      </c>
      <c r="K13" s="42">
        <f t="shared" si="2"/>
        <v>10803373</v>
      </c>
    </row>
    <row r="14" spans="1:11" s="4" customFormat="1" ht="15">
      <c r="A14" s="43"/>
      <c r="B14" s="43" t="s">
        <v>197</v>
      </c>
      <c r="C14" s="44" t="s">
        <v>268</v>
      </c>
      <c r="D14" s="45">
        <v>14234666</v>
      </c>
      <c r="E14" s="45">
        <v>3431293</v>
      </c>
      <c r="F14" s="45">
        <v>717354</v>
      </c>
      <c r="G14" s="45"/>
      <c r="H14" s="45"/>
      <c r="I14" s="45"/>
      <c r="J14" s="45">
        <v>2713939</v>
      </c>
      <c r="K14" s="45">
        <v>10803373</v>
      </c>
    </row>
    <row r="15" spans="1:11" s="17" customFormat="1" ht="12.75">
      <c r="A15" s="41" t="s">
        <v>269</v>
      </c>
      <c r="B15" s="41"/>
      <c r="C15" s="36" t="s">
        <v>270</v>
      </c>
      <c r="D15" s="42">
        <f>SUM(D16:D17)</f>
        <v>41000</v>
      </c>
      <c r="E15" s="42">
        <f aca="true" t="shared" si="3" ref="E15:K15">SUM(E16:E17)</f>
        <v>41000</v>
      </c>
      <c r="F15" s="42">
        <f t="shared" si="3"/>
        <v>0</v>
      </c>
      <c r="G15" s="42">
        <f t="shared" si="3"/>
        <v>11000</v>
      </c>
      <c r="H15" s="42">
        <f t="shared" si="3"/>
        <v>0</v>
      </c>
      <c r="I15" s="42">
        <f t="shared" si="3"/>
        <v>0</v>
      </c>
      <c r="J15" s="42">
        <f t="shared" si="3"/>
        <v>30000</v>
      </c>
      <c r="K15" s="42">
        <f t="shared" si="3"/>
        <v>0</v>
      </c>
    </row>
    <row r="16" spans="1:11" s="4" customFormat="1" ht="30">
      <c r="A16" s="43"/>
      <c r="B16" s="43" t="s">
        <v>271</v>
      </c>
      <c r="C16" s="44" t="s">
        <v>272</v>
      </c>
      <c r="D16" s="45">
        <v>34000</v>
      </c>
      <c r="E16" s="45">
        <v>34000</v>
      </c>
      <c r="F16" s="45"/>
      <c r="G16" s="45">
        <v>11000</v>
      </c>
      <c r="H16" s="45"/>
      <c r="I16" s="45"/>
      <c r="J16" s="45">
        <v>23000</v>
      </c>
      <c r="K16" s="45"/>
    </row>
    <row r="17" spans="1:11" s="4" customFormat="1" ht="15">
      <c r="A17" s="43"/>
      <c r="B17" s="43" t="s">
        <v>273</v>
      </c>
      <c r="C17" s="44" t="s">
        <v>274</v>
      </c>
      <c r="D17" s="45">
        <v>7000</v>
      </c>
      <c r="E17" s="45">
        <v>7000</v>
      </c>
      <c r="F17" s="45"/>
      <c r="G17" s="45"/>
      <c r="H17" s="45"/>
      <c r="I17" s="45"/>
      <c r="J17" s="45">
        <v>7000</v>
      </c>
      <c r="K17" s="45"/>
    </row>
    <row r="18" spans="1:11" s="17" customFormat="1" ht="12.75">
      <c r="A18" s="41" t="s">
        <v>169</v>
      </c>
      <c r="B18" s="41"/>
      <c r="C18" s="36" t="s">
        <v>275</v>
      </c>
      <c r="D18" s="42">
        <f>D19</f>
        <v>150000</v>
      </c>
      <c r="E18" s="42">
        <f aca="true" t="shared" si="4" ref="E18:K18">E19</f>
        <v>150000</v>
      </c>
      <c r="F18" s="42">
        <f t="shared" si="4"/>
        <v>0</v>
      </c>
      <c r="G18" s="42">
        <f t="shared" si="4"/>
        <v>0</v>
      </c>
      <c r="H18" s="42">
        <f t="shared" si="4"/>
        <v>0</v>
      </c>
      <c r="I18" s="42">
        <f t="shared" si="4"/>
        <v>0</v>
      </c>
      <c r="J18" s="42">
        <f t="shared" si="4"/>
        <v>150000</v>
      </c>
      <c r="K18" s="42">
        <f t="shared" si="4"/>
        <v>0</v>
      </c>
    </row>
    <row r="19" spans="1:11" s="4" customFormat="1" ht="30">
      <c r="A19" s="43"/>
      <c r="B19" s="43" t="s">
        <v>170</v>
      </c>
      <c r="C19" s="44" t="s">
        <v>276</v>
      </c>
      <c r="D19" s="45">
        <v>150000</v>
      </c>
      <c r="E19" s="45">
        <v>150000</v>
      </c>
      <c r="F19" s="45"/>
      <c r="G19" s="45"/>
      <c r="H19" s="45"/>
      <c r="I19" s="45"/>
      <c r="J19" s="45">
        <v>150000</v>
      </c>
      <c r="K19" s="45"/>
    </row>
    <row r="20" spans="1:11" s="17" customFormat="1" ht="12.75">
      <c r="A20" s="41" t="s">
        <v>171</v>
      </c>
      <c r="B20" s="41"/>
      <c r="C20" s="36" t="s">
        <v>277</v>
      </c>
      <c r="D20" s="42">
        <f>SUM(D21:D23)</f>
        <v>418000</v>
      </c>
      <c r="E20" s="42">
        <f aca="true" t="shared" si="5" ref="E20:K20">SUM(E21:E23)</f>
        <v>418000</v>
      </c>
      <c r="F20" s="42">
        <f t="shared" si="5"/>
        <v>282457</v>
      </c>
      <c r="G20" s="42">
        <f t="shared" si="5"/>
        <v>0</v>
      </c>
      <c r="H20" s="42">
        <f t="shared" si="5"/>
        <v>0</v>
      </c>
      <c r="I20" s="42">
        <f t="shared" si="5"/>
        <v>0</v>
      </c>
      <c r="J20" s="42">
        <f t="shared" si="5"/>
        <v>135543</v>
      </c>
      <c r="K20" s="42">
        <f t="shared" si="5"/>
        <v>0</v>
      </c>
    </row>
    <row r="21" spans="1:11" s="4" customFormat="1" ht="30">
      <c r="A21" s="43"/>
      <c r="B21" s="43" t="s">
        <v>172</v>
      </c>
      <c r="C21" s="44" t="s">
        <v>278</v>
      </c>
      <c r="D21" s="45">
        <v>80000</v>
      </c>
      <c r="E21" s="45">
        <v>80000</v>
      </c>
      <c r="F21" s="45"/>
      <c r="G21" s="45"/>
      <c r="H21" s="45"/>
      <c r="I21" s="45"/>
      <c r="J21" s="45">
        <v>80000</v>
      </c>
      <c r="K21" s="45"/>
    </row>
    <row r="22" spans="1:11" s="4" customFormat="1" ht="30">
      <c r="A22" s="43"/>
      <c r="B22" s="43" t="s">
        <v>173</v>
      </c>
      <c r="C22" s="44" t="s">
        <v>279</v>
      </c>
      <c r="D22" s="45">
        <v>20000</v>
      </c>
      <c r="E22" s="45">
        <v>20000</v>
      </c>
      <c r="F22" s="45"/>
      <c r="G22" s="45"/>
      <c r="H22" s="45"/>
      <c r="I22" s="45"/>
      <c r="J22" s="45">
        <v>20000</v>
      </c>
      <c r="K22" s="45"/>
    </row>
    <row r="23" spans="1:11" s="4" customFormat="1" ht="15">
      <c r="A23" s="43"/>
      <c r="B23" s="43" t="s">
        <v>174</v>
      </c>
      <c r="C23" s="44" t="s">
        <v>280</v>
      </c>
      <c r="D23" s="45">
        <v>318000</v>
      </c>
      <c r="E23" s="45">
        <v>318000</v>
      </c>
      <c r="F23" s="45">
        <v>282457</v>
      </c>
      <c r="G23" s="45"/>
      <c r="H23" s="45"/>
      <c r="I23" s="45"/>
      <c r="J23" s="45">
        <v>35543</v>
      </c>
      <c r="K23" s="45"/>
    </row>
    <row r="24" spans="1:11" s="17" customFormat="1" ht="12.75">
      <c r="A24" s="41" t="s">
        <v>488</v>
      </c>
      <c r="B24" s="41"/>
      <c r="C24" s="36" t="s">
        <v>489</v>
      </c>
      <c r="D24" s="42">
        <f>D25</f>
        <v>66600</v>
      </c>
      <c r="E24" s="42">
        <f aca="true" t="shared" si="6" ref="E24:K24">E25</f>
        <v>12000</v>
      </c>
      <c r="F24" s="42">
        <f t="shared" si="6"/>
        <v>0</v>
      </c>
      <c r="G24" s="42">
        <f t="shared" si="6"/>
        <v>0</v>
      </c>
      <c r="H24" s="42">
        <f t="shared" si="6"/>
        <v>0</v>
      </c>
      <c r="I24" s="42">
        <f t="shared" si="6"/>
        <v>0</v>
      </c>
      <c r="J24" s="42">
        <f t="shared" si="6"/>
        <v>12000</v>
      </c>
      <c r="K24" s="42">
        <f t="shared" si="6"/>
        <v>54600</v>
      </c>
    </row>
    <row r="25" spans="1:11" s="4" customFormat="1" ht="15">
      <c r="A25" s="43"/>
      <c r="B25" s="43" t="s">
        <v>490</v>
      </c>
      <c r="C25" s="44" t="s">
        <v>274</v>
      </c>
      <c r="D25" s="45">
        <v>66600</v>
      </c>
      <c r="E25" s="45">
        <v>12000</v>
      </c>
      <c r="F25" s="45"/>
      <c r="G25" s="45"/>
      <c r="H25" s="45"/>
      <c r="I25" s="45"/>
      <c r="J25" s="45">
        <v>12000</v>
      </c>
      <c r="K25" s="45">
        <v>54600</v>
      </c>
    </row>
    <row r="26" spans="1:11" s="17" customFormat="1" ht="12.75">
      <c r="A26" s="41" t="s">
        <v>175</v>
      </c>
      <c r="B26" s="41"/>
      <c r="C26" s="36" t="s">
        <v>281</v>
      </c>
      <c r="D26" s="42">
        <f>SUM(D27:D33)</f>
        <v>7351188</v>
      </c>
      <c r="E26" s="42">
        <f aca="true" t="shared" si="7" ref="E26:K26">SUM(E27:E33)</f>
        <v>6708308</v>
      </c>
      <c r="F26" s="42">
        <f t="shared" si="7"/>
        <v>4783704</v>
      </c>
      <c r="G26" s="42">
        <f t="shared" si="7"/>
        <v>4000</v>
      </c>
      <c r="H26" s="42">
        <f t="shared" si="7"/>
        <v>0</v>
      </c>
      <c r="I26" s="42">
        <f t="shared" si="7"/>
        <v>0</v>
      </c>
      <c r="J26" s="42">
        <f t="shared" si="7"/>
        <v>1920604</v>
      </c>
      <c r="K26" s="42">
        <f t="shared" si="7"/>
        <v>642880</v>
      </c>
    </row>
    <row r="27" spans="1:11" s="4" customFormat="1" ht="15">
      <c r="A27" s="43"/>
      <c r="B27" s="43" t="s">
        <v>176</v>
      </c>
      <c r="C27" s="44" t="s">
        <v>282</v>
      </c>
      <c r="D27" s="45">
        <v>252980</v>
      </c>
      <c r="E27" s="45">
        <v>252980</v>
      </c>
      <c r="F27" s="45">
        <v>251086</v>
      </c>
      <c r="G27" s="45"/>
      <c r="H27" s="45"/>
      <c r="I27" s="45"/>
      <c r="J27" s="45">
        <v>1894</v>
      </c>
      <c r="K27" s="45"/>
    </row>
    <row r="28" spans="1:11" s="4" customFormat="1" ht="15">
      <c r="A28" s="43"/>
      <c r="B28" s="43" t="s">
        <v>283</v>
      </c>
      <c r="C28" s="44" t="s">
        <v>284</v>
      </c>
      <c r="D28" s="45">
        <v>338700</v>
      </c>
      <c r="E28" s="45">
        <v>338700</v>
      </c>
      <c r="F28" s="45"/>
      <c r="G28" s="45"/>
      <c r="H28" s="45"/>
      <c r="I28" s="45"/>
      <c r="J28" s="45">
        <v>338700</v>
      </c>
      <c r="K28" s="45"/>
    </row>
    <row r="29" spans="1:11" s="4" customFormat="1" ht="15">
      <c r="A29" s="43"/>
      <c r="B29" s="43" t="s">
        <v>208</v>
      </c>
      <c r="C29" s="44" t="s">
        <v>285</v>
      </c>
      <c r="D29" s="45">
        <v>6540008</v>
      </c>
      <c r="E29" s="45">
        <v>5897128</v>
      </c>
      <c r="F29" s="45">
        <v>4497525</v>
      </c>
      <c r="G29" s="45"/>
      <c r="H29" s="45"/>
      <c r="I29" s="45"/>
      <c r="J29" s="45">
        <v>1399603</v>
      </c>
      <c r="K29" s="45">
        <v>642880</v>
      </c>
    </row>
    <row r="30" spans="1:11" s="4" customFormat="1" ht="15">
      <c r="A30" s="43"/>
      <c r="B30" s="43" t="s">
        <v>286</v>
      </c>
      <c r="C30" s="44" t="s">
        <v>287</v>
      </c>
      <c r="D30" s="45">
        <v>48000</v>
      </c>
      <c r="E30" s="45">
        <v>48000</v>
      </c>
      <c r="F30" s="45">
        <v>17593</v>
      </c>
      <c r="G30" s="45"/>
      <c r="H30" s="45"/>
      <c r="I30" s="45"/>
      <c r="J30" s="45">
        <v>30407</v>
      </c>
      <c r="K30" s="45"/>
    </row>
    <row r="31" spans="1:11" s="4" customFormat="1" ht="30">
      <c r="A31" s="43"/>
      <c r="B31" s="43" t="s">
        <v>288</v>
      </c>
      <c r="C31" s="44" t="s">
        <v>289</v>
      </c>
      <c r="D31" s="45">
        <v>19000</v>
      </c>
      <c r="E31" s="45">
        <v>19000</v>
      </c>
      <c r="F31" s="45">
        <v>3000</v>
      </c>
      <c r="G31" s="45"/>
      <c r="H31" s="45"/>
      <c r="I31" s="45"/>
      <c r="J31" s="45">
        <v>16000</v>
      </c>
      <c r="K31" s="45"/>
    </row>
    <row r="32" spans="1:11" s="4" customFormat="1" ht="30">
      <c r="A32" s="43"/>
      <c r="B32" s="43" t="s">
        <v>290</v>
      </c>
      <c r="C32" s="44" t="s">
        <v>291</v>
      </c>
      <c r="D32" s="45">
        <v>93500</v>
      </c>
      <c r="E32" s="45">
        <v>93500</v>
      </c>
      <c r="F32" s="45">
        <v>14500</v>
      </c>
      <c r="G32" s="45"/>
      <c r="H32" s="45"/>
      <c r="I32" s="45"/>
      <c r="J32" s="45">
        <v>79000</v>
      </c>
      <c r="K32" s="45"/>
    </row>
    <row r="33" spans="1:11" s="4" customFormat="1" ht="15">
      <c r="A33" s="43"/>
      <c r="B33" s="43" t="s">
        <v>357</v>
      </c>
      <c r="C33" s="44" t="s">
        <v>274</v>
      </c>
      <c r="D33" s="45">
        <v>59000</v>
      </c>
      <c r="E33" s="45">
        <v>59000</v>
      </c>
      <c r="F33" s="45"/>
      <c r="G33" s="45">
        <v>4000</v>
      </c>
      <c r="H33" s="45"/>
      <c r="I33" s="45"/>
      <c r="J33" s="45">
        <v>55000</v>
      </c>
      <c r="K33" s="45"/>
    </row>
    <row r="34" spans="1:11" s="17" customFormat="1" ht="25.5">
      <c r="A34" s="41" t="s">
        <v>177</v>
      </c>
      <c r="B34" s="41"/>
      <c r="C34" s="36" t="s">
        <v>292</v>
      </c>
      <c r="D34" s="42">
        <f>SUM(D35:D38)</f>
        <v>4963883</v>
      </c>
      <c r="E34" s="42">
        <f aca="true" t="shared" si="8" ref="E34:K34">SUM(E35:E38)</f>
        <v>4963883</v>
      </c>
      <c r="F34" s="42">
        <f t="shared" si="8"/>
        <v>4151383</v>
      </c>
      <c r="G34" s="42">
        <f t="shared" si="8"/>
        <v>0</v>
      </c>
      <c r="H34" s="42">
        <f t="shared" si="8"/>
        <v>0</v>
      </c>
      <c r="I34" s="42">
        <f t="shared" si="8"/>
        <v>0</v>
      </c>
      <c r="J34" s="42">
        <f t="shared" si="8"/>
        <v>812500</v>
      </c>
      <c r="K34" s="42">
        <f t="shared" si="8"/>
        <v>0</v>
      </c>
    </row>
    <row r="35" spans="1:11" s="4" customFormat="1" ht="15">
      <c r="A35" s="43"/>
      <c r="B35" s="43" t="s">
        <v>358</v>
      </c>
      <c r="C35" s="44" t="s">
        <v>359</v>
      </c>
      <c r="D35" s="45">
        <v>20000</v>
      </c>
      <c r="E35" s="45">
        <v>20000</v>
      </c>
      <c r="F35" s="45"/>
      <c r="G35" s="45"/>
      <c r="H35" s="45"/>
      <c r="I35" s="45"/>
      <c r="J35" s="45">
        <v>20000</v>
      </c>
      <c r="K35" s="45"/>
    </row>
    <row r="36" spans="1:11" s="4" customFormat="1" ht="30">
      <c r="A36" s="43"/>
      <c r="B36" s="43" t="s">
        <v>178</v>
      </c>
      <c r="C36" s="44" t="s">
        <v>293</v>
      </c>
      <c r="D36" s="45">
        <v>4920883</v>
      </c>
      <c r="E36" s="45">
        <v>4920883</v>
      </c>
      <c r="F36" s="45">
        <v>4151383</v>
      </c>
      <c r="G36" s="45"/>
      <c r="H36" s="45"/>
      <c r="I36" s="45"/>
      <c r="J36" s="45">
        <v>769500</v>
      </c>
      <c r="K36" s="45"/>
    </row>
    <row r="37" spans="1:11" s="4" customFormat="1" ht="15">
      <c r="A37" s="43"/>
      <c r="B37" s="43" t="s">
        <v>294</v>
      </c>
      <c r="C37" s="44" t="s">
        <v>295</v>
      </c>
      <c r="D37" s="45">
        <v>22000</v>
      </c>
      <c r="E37" s="45">
        <v>22000</v>
      </c>
      <c r="F37" s="45"/>
      <c r="G37" s="45"/>
      <c r="H37" s="45"/>
      <c r="I37" s="45"/>
      <c r="J37" s="45">
        <v>22000</v>
      </c>
      <c r="K37" s="45"/>
    </row>
    <row r="38" spans="1:11" s="4" customFormat="1" ht="15">
      <c r="A38" s="43"/>
      <c r="B38" s="43" t="s">
        <v>296</v>
      </c>
      <c r="C38" s="44" t="s">
        <v>274</v>
      </c>
      <c r="D38" s="45">
        <v>1000</v>
      </c>
      <c r="E38" s="45">
        <v>1000</v>
      </c>
      <c r="F38" s="45"/>
      <c r="G38" s="45"/>
      <c r="H38" s="45"/>
      <c r="I38" s="45"/>
      <c r="J38" s="45">
        <v>1000</v>
      </c>
      <c r="K38" s="45"/>
    </row>
    <row r="39" spans="1:11" s="17" customFormat="1" ht="12.75">
      <c r="A39" s="41" t="s">
        <v>297</v>
      </c>
      <c r="B39" s="41"/>
      <c r="C39" s="36" t="s">
        <v>298</v>
      </c>
      <c r="D39" s="42">
        <f>SUM(D40:D41)</f>
        <v>3459318</v>
      </c>
      <c r="E39" s="42">
        <f aca="true" t="shared" si="9" ref="E39:K39">SUM(E40:E41)</f>
        <v>3459318</v>
      </c>
      <c r="F39" s="42">
        <f t="shared" si="9"/>
        <v>0</v>
      </c>
      <c r="G39" s="42">
        <f t="shared" si="9"/>
        <v>0</v>
      </c>
      <c r="H39" s="42">
        <f t="shared" si="9"/>
        <v>1137188</v>
      </c>
      <c r="I39" s="42">
        <f t="shared" si="9"/>
        <v>2322130</v>
      </c>
      <c r="J39" s="42">
        <f t="shared" si="9"/>
        <v>0</v>
      </c>
      <c r="K39" s="42">
        <f t="shared" si="9"/>
        <v>0</v>
      </c>
    </row>
    <row r="40" spans="1:11" s="4" customFormat="1" ht="48.75" customHeight="1">
      <c r="A40" s="43"/>
      <c r="B40" s="43" t="s">
        <v>299</v>
      </c>
      <c r="C40" s="44" t="s">
        <v>300</v>
      </c>
      <c r="D40" s="45">
        <v>1137188</v>
      </c>
      <c r="E40" s="45">
        <v>1137188</v>
      </c>
      <c r="F40" s="45"/>
      <c r="G40" s="45"/>
      <c r="H40" s="45">
        <v>1137188</v>
      </c>
      <c r="I40" s="45"/>
      <c r="J40" s="45"/>
      <c r="K40" s="45"/>
    </row>
    <row r="41" spans="1:11" s="4" customFormat="1" ht="60.75" customHeight="1">
      <c r="A41" s="43"/>
      <c r="B41" s="43" t="s">
        <v>301</v>
      </c>
      <c r="C41" s="44" t="s">
        <v>302</v>
      </c>
      <c r="D41" s="45">
        <v>2322130</v>
      </c>
      <c r="E41" s="45">
        <v>2322130</v>
      </c>
      <c r="F41" s="45"/>
      <c r="G41" s="45"/>
      <c r="H41" s="45"/>
      <c r="I41" s="45">
        <v>2322130</v>
      </c>
      <c r="J41" s="45"/>
      <c r="K41" s="45"/>
    </row>
    <row r="42" spans="1:11" s="17" customFormat="1" ht="12.75">
      <c r="A42" s="41" t="s">
        <v>225</v>
      </c>
      <c r="B42" s="41"/>
      <c r="C42" s="36" t="s">
        <v>303</v>
      </c>
      <c r="D42" s="42">
        <f>D43</f>
        <v>100000</v>
      </c>
      <c r="E42" s="42">
        <f aca="true" t="shared" si="10" ref="E42:K42">E43</f>
        <v>100000</v>
      </c>
      <c r="F42" s="42">
        <f t="shared" si="10"/>
        <v>0</v>
      </c>
      <c r="G42" s="42">
        <f t="shared" si="10"/>
        <v>0</v>
      </c>
      <c r="H42" s="42">
        <f t="shared" si="10"/>
        <v>0</v>
      </c>
      <c r="I42" s="42">
        <f t="shared" si="10"/>
        <v>0</v>
      </c>
      <c r="J42" s="42">
        <f t="shared" si="10"/>
        <v>100000</v>
      </c>
      <c r="K42" s="42">
        <f t="shared" si="10"/>
        <v>0</v>
      </c>
    </row>
    <row r="43" spans="1:11" s="4" customFormat="1" ht="15">
      <c r="A43" s="43"/>
      <c r="B43" s="43" t="s">
        <v>304</v>
      </c>
      <c r="C43" s="44" t="s">
        <v>305</v>
      </c>
      <c r="D43" s="45">
        <v>100000</v>
      </c>
      <c r="E43" s="45">
        <v>100000</v>
      </c>
      <c r="F43" s="45"/>
      <c r="G43" s="45"/>
      <c r="H43" s="45"/>
      <c r="I43" s="45"/>
      <c r="J43" s="45">
        <v>100000</v>
      </c>
      <c r="K43" s="45"/>
    </row>
    <row r="44" spans="1:11" s="17" customFormat="1" ht="12.75">
      <c r="A44" s="41" t="s">
        <v>184</v>
      </c>
      <c r="B44" s="41"/>
      <c r="C44" s="36" t="s">
        <v>306</v>
      </c>
      <c r="D44" s="42">
        <f>SUM(D45:D54)</f>
        <v>24766522</v>
      </c>
      <c r="E44" s="42">
        <f aca="true" t="shared" si="11" ref="E44:K44">SUM(E45:E54)</f>
        <v>24766522</v>
      </c>
      <c r="F44" s="42">
        <f t="shared" si="11"/>
        <v>18600628</v>
      </c>
      <c r="G44" s="42">
        <f t="shared" si="11"/>
        <v>3259988</v>
      </c>
      <c r="H44" s="42">
        <f t="shared" si="11"/>
        <v>0</v>
      </c>
      <c r="I44" s="42">
        <f t="shared" si="11"/>
        <v>0</v>
      </c>
      <c r="J44" s="42">
        <f t="shared" si="11"/>
        <v>2905906</v>
      </c>
      <c r="K44" s="42">
        <f t="shared" si="11"/>
        <v>0</v>
      </c>
    </row>
    <row r="45" spans="1:11" s="4" customFormat="1" ht="15">
      <c r="A45" s="43"/>
      <c r="B45" s="43" t="s">
        <v>312</v>
      </c>
      <c r="C45" s="44" t="s">
        <v>313</v>
      </c>
      <c r="D45" s="45">
        <v>968700</v>
      </c>
      <c r="E45" s="45">
        <v>968700</v>
      </c>
      <c r="F45" s="45">
        <v>870000</v>
      </c>
      <c r="G45" s="45"/>
      <c r="H45" s="45"/>
      <c r="I45" s="45"/>
      <c r="J45" s="45">
        <v>98700</v>
      </c>
      <c r="K45" s="45"/>
    </row>
    <row r="46" spans="1:11" s="4" customFormat="1" ht="15">
      <c r="A46" s="43"/>
      <c r="B46" s="43" t="s">
        <v>314</v>
      </c>
      <c r="C46" s="44" t="s">
        <v>315</v>
      </c>
      <c r="D46" s="45">
        <v>680000</v>
      </c>
      <c r="E46" s="45">
        <v>680000</v>
      </c>
      <c r="F46" s="45">
        <v>623000</v>
      </c>
      <c r="G46" s="45"/>
      <c r="H46" s="45"/>
      <c r="I46" s="45"/>
      <c r="J46" s="45">
        <v>57000</v>
      </c>
      <c r="K46" s="45"/>
    </row>
    <row r="47" spans="1:11" s="4" customFormat="1" ht="15">
      <c r="A47" s="43"/>
      <c r="B47" s="43" t="s">
        <v>231</v>
      </c>
      <c r="C47" s="44" t="s">
        <v>307</v>
      </c>
      <c r="D47" s="45">
        <v>7920510</v>
      </c>
      <c r="E47" s="45">
        <v>7920510</v>
      </c>
      <c r="F47" s="45">
        <v>6635800</v>
      </c>
      <c r="G47" s="45">
        <v>600910</v>
      </c>
      <c r="H47" s="45"/>
      <c r="I47" s="45"/>
      <c r="J47" s="45">
        <v>683800</v>
      </c>
      <c r="K47" s="45"/>
    </row>
    <row r="48" spans="1:11" s="4" customFormat="1" ht="15">
      <c r="A48" s="43"/>
      <c r="B48" s="43" t="s">
        <v>360</v>
      </c>
      <c r="C48" s="44" t="s">
        <v>361</v>
      </c>
      <c r="D48" s="45">
        <v>147000</v>
      </c>
      <c r="E48" s="45">
        <v>147000</v>
      </c>
      <c r="F48" s="45">
        <v>138000</v>
      </c>
      <c r="G48" s="45"/>
      <c r="H48" s="45"/>
      <c r="I48" s="45"/>
      <c r="J48" s="45">
        <v>9000</v>
      </c>
      <c r="K48" s="45"/>
    </row>
    <row r="49" spans="1:11" s="4" customFormat="1" ht="15">
      <c r="A49" s="43"/>
      <c r="B49" s="43" t="s">
        <v>308</v>
      </c>
      <c r="C49" s="44" t="s">
        <v>309</v>
      </c>
      <c r="D49" s="45">
        <v>869616</v>
      </c>
      <c r="E49" s="45">
        <v>869616</v>
      </c>
      <c r="F49" s="45">
        <v>740000</v>
      </c>
      <c r="G49" s="45">
        <v>52216</v>
      </c>
      <c r="H49" s="45"/>
      <c r="I49" s="45"/>
      <c r="J49" s="45">
        <v>77400</v>
      </c>
      <c r="K49" s="45"/>
    </row>
    <row r="50" spans="1:11" s="4" customFormat="1" ht="15">
      <c r="A50" s="43"/>
      <c r="B50" s="43" t="s">
        <v>232</v>
      </c>
      <c r="C50" s="44" t="s">
        <v>310</v>
      </c>
      <c r="D50" s="45">
        <v>11041662</v>
      </c>
      <c r="E50" s="45">
        <v>11041662</v>
      </c>
      <c r="F50" s="45">
        <v>7735352</v>
      </c>
      <c r="G50" s="45">
        <v>2606862</v>
      </c>
      <c r="H50" s="45"/>
      <c r="I50" s="45"/>
      <c r="J50" s="45">
        <v>699448</v>
      </c>
      <c r="K50" s="45"/>
    </row>
    <row r="51" spans="1:11" s="4" customFormat="1" ht="15">
      <c r="A51" s="43"/>
      <c r="B51" s="43" t="s">
        <v>362</v>
      </c>
      <c r="C51" s="44" t="s">
        <v>363</v>
      </c>
      <c r="D51" s="45">
        <v>739000</v>
      </c>
      <c r="E51" s="45">
        <v>739000</v>
      </c>
      <c r="F51" s="45">
        <v>684000</v>
      </c>
      <c r="G51" s="45"/>
      <c r="H51" s="45"/>
      <c r="I51" s="45"/>
      <c r="J51" s="45">
        <v>55000</v>
      </c>
      <c r="K51" s="45"/>
    </row>
    <row r="52" spans="1:11" s="4" customFormat="1" ht="45">
      <c r="A52" s="43"/>
      <c r="B52" s="43" t="s">
        <v>185</v>
      </c>
      <c r="C52" s="44" t="s">
        <v>311</v>
      </c>
      <c r="D52" s="45">
        <v>1457958</v>
      </c>
      <c r="E52" s="45">
        <v>1457958</v>
      </c>
      <c r="F52" s="45">
        <v>1100000</v>
      </c>
      <c r="G52" s="45"/>
      <c r="H52" s="45"/>
      <c r="I52" s="45"/>
      <c r="J52" s="45">
        <v>357958</v>
      </c>
      <c r="K52" s="45"/>
    </row>
    <row r="53" spans="1:11" s="4" customFormat="1" ht="30">
      <c r="A53" s="43"/>
      <c r="B53" s="43" t="s">
        <v>316</v>
      </c>
      <c r="C53" s="44" t="s">
        <v>317</v>
      </c>
      <c r="D53" s="45">
        <v>135600</v>
      </c>
      <c r="E53" s="45">
        <v>135600</v>
      </c>
      <c r="F53" s="45">
        <v>25493</v>
      </c>
      <c r="G53" s="45"/>
      <c r="H53" s="45"/>
      <c r="I53" s="45"/>
      <c r="J53" s="45">
        <v>110107</v>
      </c>
      <c r="K53" s="45"/>
    </row>
    <row r="54" spans="1:11" s="4" customFormat="1" ht="15">
      <c r="A54" s="43"/>
      <c r="B54" s="43" t="s">
        <v>318</v>
      </c>
      <c r="C54" s="44" t="s">
        <v>274</v>
      </c>
      <c r="D54" s="45">
        <v>806476</v>
      </c>
      <c r="E54" s="45">
        <v>806476</v>
      </c>
      <c r="F54" s="45">
        <v>48983</v>
      </c>
      <c r="G54" s="45"/>
      <c r="H54" s="45"/>
      <c r="I54" s="45"/>
      <c r="J54" s="45">
        <v>757493</v>
      </c>
      <c r="K54" s="45"/>
    </row>
    <row r="55" spans="1:11" s="17" customFormat="1" ht="12.75">
      <c r="A55" s="41" t="s">
        <v>179</v>
      </c>
      <c r="B55" s="41"/>
      <c r="C55" s="36" t="s">
        <v>319</v>
      </c>
      <c r="D55" s="42">
        <f>SUM(D56:D59)</f>
        <v>6834388</v>
      </c>
      <c r="E55" s="42">
        <f>SUM(E56:E59)</f>
        <v>1193932</v>
      </c>
      <c r="F55" s="42">
        <f>SUM(F56:F59)</f>
        <v>1186932</v>
      </c>
      <c r="G55" s="42">
        <f>SUM(G56:G59)</f>
        <v>7000</v>
      </c>
      <c r="H55" s="42">
        <f>SUM(H56:H58)</f>
        <v>0</v>
      </c>
      <c r="I55" s="42">
        <f>SUM(I56:I58)</f>
        <v>0</v>
      </c>
      <c r="J55" s="42">
        <f>SUM(J56:J59)</f>
        <v>0</v>
      </c>
      <c r="K55" s="42">
        <f>SUM(K56:K58)</f>
        <v>5640456</v>
      </c>
    </row>
    <row r="56" spans="1:11" s="4" customFormat="1" ht="15">
      <c r="A56" s="43"/>
      <c r="B56" s="43" t="s">
        <v>237</v>
      </c>
      <c r="C56" s="44" t="s">
        <v>320</v>
      </c>
      <c r="D56" s="45">
        <v>5640456</v>
      </c>
      <c r="E56" s="45"/>
      <c r="F56" s="45"/>
      <c r="G56" s="45"/>
      <c r="H56" s="45"/>
      <c r="I56" s="45"/>
      <c r="J56" s="45"/>
      <c r="K56" s="45">
        <v>5640456</v>
      </c>
    </row>
    <row r="57" spans="1:11" s="4" customFormat="1" ht="15">
      <c r="A57" s="43"/>
      <c r="B57" s="43" t="s">
        <v>464</v>
      </c>
      <c r="C57" s="44" t="s">
        <v>465</v>
      </c>
      <c r="D57" s="45">
        <v>2000</v>
      </c>
      <c r="E57" s="45">
        <v>2000</v>
      </c>
      <c r="F57" s="45"/>
      <c r="G57" s="45">
        <v>2000</v>
      </c>
      <c r="H57" s="45"/>
      <c r="I57" s="45"/>
      <c r="J57" s="45"/>
      <c r="K57" s="45"/>
    </row>
    <row r="58" spans="1:11" s="4" customFormat="1" ht="60">
      <c r="A58" s="43"/>
      <c r="B58" s="43" t="s">
        <v>180</v>
      </c>
      <c r="C58" s="44" t="s">
        <v>321</v>
      </c>
      <c r="D58" s="45">
        <v>1186932</v>
      </c>
      <c r="E58" s="45">
        <v>1186932</v>
      </c>
      <c r="F58" s="45">
        <v>1186932</v>
      </c>
      <c r="G58" s="45"/>
      <c r="H58" s="45"/>
      <c r="I58" s="45"/>
      <c r="J58" s="45"/>
      <c r="K58" s="45"/>
    </row>
    <row r="59" spans="1:11" s="4" customFormat="1" ht="15">
      <c r="A59" s="43"/>
      <c r="B59" s="43" t="s">
        <v>238</v>
      </c>
      <c r="C59" s="44" t="s">
        <v>274</v>
      </c>
      <c r="D59" s="45">
        <v>5000</v>
      </c>
      <c r="E59" s="45">
        <v>5000</v>
      </c>
      <c r="F59" s="45"/>
      <c r="G59" s="45">
        <v>5000</v>
      </c>
      <c r="H59" s="45"/>
      <c r="I59" s="45"/>
      <c r="J59" s="45"/>
      <c r="K59" s="45"/>
    </row>
    <row r="60" spans="1:11" s="17" customFormat="1" ht="12.75">
      <c r="A60" s="41" t="s">
        <v>239</v>
      </c>
      <c r="B60" s="41"/>
      <c r="C60" s="36" t="s">
        <v>322</v>
      </c>
      <c r="D60" s="42">
        <f>SUM(D61:D66)</f>
        <v>8997765</v>
      </c>
      <c r="E60" s="42">
        <f aca="true" t="shared" si="12" ref="E60:K60">SUM(E61:E66)</f>
        <v>8997765</v>
      </c>
      <c r="F60" s="42">
        <f t="shared" si="12"/>
        <v>4990220</v>
      </c>
      <c r="G60" s="42">
        <f t="shared" si="12"/>
        <v>338472</v>
      </c>
      <c r="H60" s="42">
        <f t="shared" si="12"/>
        <v>0</v>
      </c>
      <c r="I60" s="42">
        <f t="shared" si="12"/>
        <v>0</v>
      </c>
      <c r="J60" s="42">
        <f t="shared" si="12"/>
        <v>3669073</v>
      </c>
      <c r="K60" s="42">
        <f t="shared" si="12"/>
        <v>0</v>
      </c>
    </row>
    <row r="61" spans="1:11" s="4" customFormat="1" ht="15" customHeight="1">
      <c r="A61" s="43"/>
      <c r="B61" s="43" t="s">
        <v>240</v>
      </c>
      <c r="C61" s="44" t="s">
        <v>323</v>
      </c>
      <c r="D61" s="45">
        <v>1692430</v>
      </c>
      <c r="E61" s="45">
        <v>1692430</v>
      </c>
      <c r="F61" s="45">
        <v>670975</v>
      </c>
      <c r="G61" s="45">
        <v>311472</v>
      </c>
      <c r="H61" s="45"/>
      <c r="I61" s="45"/>
      <c r="J61" s="45">
        <v>709983</v>
      </c>
      <c r="K61" s="45"/>
    </row>
    <row r="62" spans="1:11" s="4" customFormat="1" ht="15">
      <c r="A62" s="43"/>
      <c r="B62" s="43" t="s">
        <v>243</v>
      </c>
      <c r="C62" s="44" t="s">
        <v>324</v>
      </c>
      <c r="D62" s="45">
        <v>4903796</v>
      </c>
      <c r="E62" s="45">
        <v>4903796</v>
      </c>
      <c r="F62" s="45">
        <v>3723080</v>
      </c>
      <c r="G62" s="45"/>
      <c r="H62" s="45"/>
      <c r="I62" s="45"/>
      <c r="J62" s="45">
        <v>1180716</v>
      </c>
      <c r="K62" s="45"/>
    </row>
    <row r="63" spans="1:11" s="4" customFormat="1" ht="15">
      <c r="A63" s="43"/>
      <c r="B63" s="43" t="s">
        <v>246</v>
      </c>
      <c r="C63" s="44" t="s">
        <v>327</v>
      </c>
      <c r="D63" s="45">
        <v>1788463</v>
      </c>
      <c r="E63" s="45">
        <v>1788463</v>
      </c>
      <c r="F63" s="45">
        <v>107300</v>
      </c>
      <c r="G63" s="45">
        <v>21000</v>
      </c>
      <c r="H63" s="45"/>
      <c r="I63" s="45"/>
      <c r="J63" s="45">
        <v>1660163</v>
      </c>
      <c r="K63" s="45"/>
    </row>
    <row r="64" spans="1:11" s="4" customFormat="1" ht="15">
      <c r="A64" s="43"/>
      <c r="B64" s="43" t="s">
        <v>325</v>
      </c>
      <c r="C64" s="44" t="s">
        <v>326</v>
      </c>
      <c r="D64" s="45">
        <v>580000</v>
      </c>
      <c r="E64" s="45">
        <v>580000</v>
      </c>
      <c r="F64" s="45">
        <v>488865</v>
      </c>
      <c r="G64" s="45"/>
      <c r="H64" s="45"/>
      <c r="I64" s="45"/>
      <c r="J64" s="45">
        <v>91135</v>
      </c>
      <c r="K64" s="45"/>
    </row>
    <row r="65" spans="1:11" s="4" customFormat="1" ht="30">
      <c r="A65" s="43"/>
      <c r="B65" s="43" t="s">
        <v>328</v>
      </c>
      <c r="C65" s="44" t="s">
        <v>317</v>
      </c>
      <c r="D65" s="45">
        <v>526</v>
      </c>
      <c r="E65" s="45">
        <v>526</v>
      </c>
      <c r="F65" s="45"/>
      <c r="G65" s="45"/>
      <c r="H65" s="45"/>
      <c r="I65" s="45"/>
      <c r="J65" s="45">
        <v>526</v>
      </c>
      <c r="K65" s="45"/>
    </row>
    <row r="66" spans="1:11" s="4" customFormat="1" ht="15">
      <c r="A66" s="43"/>
      <c r="B66" s="43" t="s">
        <v>329</v>
      </c>
      <c r="C66" s="44" t="s">
        <v>274</v>
      </c>
      <c r="D66" s="45">
        <v>32550</v>
      </c>
      <c r="E66" s="45">
        <v>32550</v>
      </c>
      <c r="F66" s="45"/>
      <c r="G66" s="45">
        <v>6000</v>
      </c>
      <c r="H66" s="45"/>
      <c r="I66" s="45"/>
      <c r="J66" s="45">
        <v>26550</v>
      </c>
      <c r="K66" s="45"/>
    </row>
    <row r="67" spans="1:11" s="17" customFormat="1" ht="25.5">
      <c r="A67" s="41" t="s">
        <v>181</v>
      </c>
      <c r="B67" s="41"/>
      <c r="C67" s="36" t="s">
        <v>330</v>
      </c>
      <c r="D67" s="42">
        <f aca="true" t="shared" si="13" ref="D67:K67">SUM(D68:D71)</f>
        <v>2945278</v>
      </c>
      <c r="E67" s="42">
        <f t="shared" si="13"/>
        <v>2945278</v>
      </c>
      <c r="F67" s="42">
        <f t="shared" si="13"/>
        <v>2255602</v>
      </c>
      <c r="G67" s="42">
        <f t="shared" si="13"/>
        <v>368880</v>
      </c>
      <c r="H67" s="42">
        <f t="shared" si="13"/>
        <v>0</v>
      </c>
      <c r="I67" s="42">
        <f t="shared" si="13"/>
        <v>0</v>
      </c>
      <c r="J67" s="42">
        <f t="shared" si="13"/>
        <v>320796</v>
      </c>
      <c r="K67" s="42">
        <f t="shared" si="13"/>
        <v>0</v>
      </c>
    </row>
    <row r="68" spans="1:11" s="4" customFormat="1" ht="31.5" customHeight="1">
      <c r="A68" s="43"/>
      <c r="B68" s="43" t="s">
        <v>331</v>
      </c>
      <c r="C68" s="44" t="s">
        <v>332</v>
      </c>
      <c r="D68" s="45">
        <v>360880</v>
      </c>
      <c r="E68" s="45">
        <v>360880</v>
      </c>
      <c r="F68" s="45"/>
      <c r="G68" s="45">
        <v>360880</v>
      </c>
      <c r="H68" s="45"/>
      <c r="I68" s="45"/>
      <c r="J68" s="45"/>
      <c r="K68" s="45"/>
    </row>
    <row r="69" spans="1:11" s="4" customFormat="1" ht="33" customHeight="1">
      <c r="A69" s="43"/>
      <c r="B69" s="43" t="s">
        <v>182</v>
      </c>
      <c r="C69" s="44" t="s">
        <v>333</v>
      </c>
      <c r="D69" s="45">
        <v>216000</v>
      </c>
      <c r="E69" s="45">
        <v>216000</v>
      </c>
      <c r="F69" s="45">
        <v>136164</v>
      </c>
      <c r="G69" s="45"/>
      <c r="H69" s="45"/>
      <c r="I69" s="45"/>
      <c r="J69" s="45">
        <v>79836</v>
      </c>
      <c r="K69" s="45"/>
    </row>
    <row r="70" spans="1:11" s="4" customFormat="1" ht="13.5" customHeight="1">
      <c r="A70" s="43"/>
      <c r="B70" s="43" t="s">
        <v>251</v>
      </c>
      <c r="C70" s="44" t="s">
        <v>334</v>
      </c>
      <c r="D70" s="45">
        <v>2360398</v>
      </c>
      <c r="E70" s="45">
        <v>2360398</v>
      </c>
      <c r="F70" s="45">
        <v>2119438</v>
      </c>
      <c r="G70" s="45"/>
      <c r="H70" s="45"/>
      <c r="I70" s="45"/>
      <c r="J70" s="45">
        <v>240960</v>
      </c>
      <c r="K70" s="45"/>
    </row>
    <row r="71" spans="1:11" s="4" customFormat="1" ht="13.5" customHeight="1">
      <c r="A71" s="43"/>
      <c r="B71" s="43" t="s">
        <v>466</v>
      </c>
      <c r="C71" s="44" t="s">
        <v>274</v>
      </c>
      <c r="D71" s="45">
        <v>8000</v>
      </c>
      <c r="E71" s="45">
        <v>8000</v>
      </c>
      <c r="F71" s="45"/>
      <c r="G71" s="45">
        <v>8000</v>
      </c>
      <c r="H71" s="45"/>
      <c r="I71" s="45"/>
      <c r="J71" s="45"/>
      <c r="K71" s="45"/>
    </row>
    <row r="72" spans="1:11" s="17" customFormat="1" ht="13.5" customHeight="1">
      <c r="A72" s="41" t="s">
        <v>187</v>
      </c>
      <c r="B72" s="41"/>
      <c r="C72" s="36" t="s">
        <v>335</v>
      </c>
      <c r="D72" s="42">
        <f>SUM(D73:D78)</f>
        <v>4638026</v>
      </c>
      <c r="E72" s="42">
        <f aca="true" t="shared" si="14" ref="E72:K72">SUM(E73:E78)</f>
        <v>3558306</v>
      </c>
      <c r="F72" s="42">
        <f t="shared" si="14"/>
        <v>2885376</v>
      </c>
      <c r="G72" s="42">
        <f t="shared" si="14"/>
        <v>8000</v>
      </c>
      <c r="H72" s="42">
        <f t="shared" si="14"/>
        <v>0</v>
      </c>
      <c r="I72" s="42">
        <f t="shared" si="14"/>
        <v>0</v>
      </c>
      <c r="J72" s="42">
        <f t="shared" si="14"/>
        <v>664930</v>
      </c>
      <c r="K72" s="42">
        <f t="shared" si="14"/>
        <v>1079720</v>
      </c>
    </row>
    <row r="73" spans="1:11" s="4" customFormat="1" ht="34.5" customHeight="1">
      <c r="A73" s="43"/>
      <c r="B73" s="43" t="s">
        <v>188</v>
      </c>
      <c r="C73" s="44" t="s">
        <v>336</v>
      </c>
      <c r="D73" s="45">
        <v>1849720</v>
      </c>
      <c r="E73" s="45">
        <v>770000</v>
      </c>
      <c r="F73" s="45">
        <v>650000</v>
      </c>
      <c r="G73" s="45"/>
      <c r="H73" s="45"/>
      <c r="I73" s="45"/>
      <c r="J73" s="45">
        <v>120000</v>
      </c>
      <c r="K73" s="45">
        <v>1079720</v>
      </c>
    </row>
    <row r="74" spans="1:11" s="4" customFormat="1" ht="36" customHeight="1">
      <c r="A74" s="43"/>
      <c r="B74" s="43" t="s">
        <v>252</v>
      </c>
      <c r="C74" s="44" t="s">
        <v>337</v>
      </c>
      <c r="D74" s="45">
        <v>840235</v>
      </c>
      <c r="E74" s="45">
        <v>840235</v>
      </c>
      <c r="F74" s="45">
        <v>770000</v>
      </c>
      <c r="G74" s="45"/>
      <c r="H74" s="45"/>
      <c r="I74" s="45"/>
      <c r="J74" s="45">
        <v>70235</v>
      </c>
      <c r="K74" s="45"/>
    </row>
    <row r="75" spans="1:11" s="4" customFormat="1" ht="13.5" customHeight="1">
      <c r="A75" s="43"/>
      <c r="B75" s="43" t="s">
        <v>338</v>
      </c>
      <c r="C75" s="44" t="s">
        <v>339</v>
      </c>
      <c r="D75" s="45">
        <v>1342435</v>
      </c>
      <c r="E75" s="45">
        <v>1342435</v>
      </c>
      <c r="F75" s="45">
        <v>1165800</v>
      </c>
      <c r="G75" s="45"/>
      <c r="H75" s="45"/>
      <c r="I75" s="45"/>
      <c r="J75" s="45">
        <v>176635</v>
      </c>
      <c r="K75" s="45"/>
    </row>
    <row r="76" spans="1:11" s="4" customFormat="1" ht="13.5" customHeight="1">
      <c r="A76" s="43"/>
      <c r="B76" s="43" t="s">
        <v>189</v>
      </c>
      <c r="C76" s="44" t="s">
        <v>340</v>
      </c>
      <c r="D76" s="45">
        <v>517000</v>
      </c>
      <c r="E76" s="45">
        <v>517000</v>
      </c>
      <c r="F76" s="45">
        <v>293100</v>
      </c>
      <c r="G76" s="45"/>
      <c r="H76" s="45"/>
      <c r="I76" s="45"/>
      <c r="J76" s="45">
        <v>223900</v>
      </c>
      <c r="K76" s="45"/>
    </row>
    <row r="77" spans="1:11" s="4" customFormat="1" ht="27" customHeight="1">
      <c r="A77" s="43"/>
      <c r="B77" s="43" t="s">
        <v>341</v>
      </c>
      <c r="C77" s="44" t="s">
        <v>317</v>
      </c>
      <c r="D77" s="45">
        <v>18300</v>
      </c>
      <c r="E77" s="45">
        <v>18300</v>
      </c>
      <c r="F77" s="45"/>
      <c r="G77" s="45"/>
      <c r="H77" s="45"/>
      <c r="I77" s="45"/>
      <c r="J77" s="45">
        <v>18300</v>
      </c>
      <c r="K77" s="45"/>
    </row>
    <row r="78" spans="1:11" s="4" customFormat="1" ht="13.5" customHeight="1">
      <c r="A78" s="43"/>
      <c r="B78" s="43" t="s">
        <v>342</v>
      </c>
      <c r="C78" s="44" t="s">
        <v>274</v>
      </c>
      <c r="D78" s="45">
        <v>70336</v>
      </c>
      <c r="E78" s="45">
        <v>70336</v>
      </c>
      <c r="F78" s="45">
        <v>6476</v>
      </c>
      <c r="G78" s="45">
        <v>8000</v>
      </c>
      <c r="H78" s="45"/>
      <c r="I78" s="45"/>
      <c r="J78" s="45">
        <v>55860</v>
      </c>
      <c r="K78" s="45"/>
    </row>
    <row r="79" spans="1:11" s="17" customFormat="1" ht="26.25" customHeight="1">
      <c r="A79" s="41" t="s">
        <v>343</v>
      </c>
      <c r="B79" s="41"/>
      <c r="C79" s="36" t="s">
        <v>344</v>
      </c>
      <c r="D79" s="42">
        <f>D80</f>
        <v>50</v>
      </c>
      <c r="E79" s="42">
        <f aca="true" t="shared" si="15" ref="E79:K79">E80</f>
        <v>50</v>
      </c>
      <c r="F79" s="42">
        <f t="shared" si="15"/>
        <v>0</v>
      </c>
      <c r="G79" s="42">
        <f t="shared" si="15"/>
        <v>0</v>
      </c>
      <c r="H79" s="42">
        <f t="shared" si="15"/>
        <v>0</v>
      </c>
      <c r="I79" s="42">
        <f t="shared" si="15"/>
        <v>0</v>
      </c>
      <c r="J79" s="42">
        <f t="shared" si="15"/>
        <v>50</v>
      </c>
      <c r="K79" s="42">
        <f t="shared" si="15"/>
        <v>0</v>
      </c>
    </row>
    <row r="80" spans="1:11" s="4" customFormat="1" ht="13.5" customHeight="1">
      <c r="A80" s="43"/>
      <c r="B80" s="43" t="s">
        <v>345</v>
      </c>
      <c r="C80" s="44" t="s">
        <v>274</v>
      </c>
      <c r="D80" s="45">
        <v>50</v>
      </c>
      <c r="E80" s="45">
        <v>50</v>
      </c>
      <c r="F80" s="45"/>
      <c r="G80" s="45"/>
      <c r="H80" s="45"/>
      <c r="I80" s="45"/>
      <c r="J80" s="45">
        <v>50</v>
      </c>
      <c r="K80" s="45"/>
    </row>
    <row r="81" spans="1:11" s="17" customFormat="1" ht="28.5" customHeight="1">
      <c r="A81" s="41" t="s">
        <v>346</v>
      </c>
      <c r="B81" s="41"/>
      <c r="C81" s="36" t="s">
        <v>347</v>
      </c>
      <c r="D81" s="42">
        <f>SUM(D82:D85)</f>
        <v>2356876</v>
      </c>
      <c r="E81" s="42">
        <f aca="true" t="shared" si="16" ref="E81:K81">SUM(E82:E85)</f>
        <v>615000</v>
      </c>
      <c r="F81" s="42">
        <f t="shared" si="16"/>
        <v>16000</v>
      </c>
      <c r="G81" s="42">
        <f t="shared" si="16"/>
        <v>419000</v>
      </c>
      <c r="H81" s="42">
        <f t="shared" si="16"/>
        <v>0</v>
      </c>
      <c r="I81" s="42">
        <f t="shared" si="16"/>
        <v>0</v>
      </c>
      <c r="J81" s="42">
        <f t="shared" si="16"/>
        <v>180000</v>
      </c>
      <c r="K81" s="42">
        <f t="shared" si="16"/>
        <v>1741876</v>
      </c>
    </row>
    <row r="82" spans="1:11" s="4" customFormat="1" ht="14.25" customHeight="1">
      <c r="A82" s="43"/>
      <c r="B82" s="43" t="s">
        <v>348</v>
      </c>
      <c r="C82" s="44" t="s">
        <v>349</v>
      </c>
      <c r="D82" s="45">
        <v>1618000</v>
      </c>
      <c r="E82" s="45">
        <v>108000</v>
      </c>
      <c r="F82" s="45">
        <v>8000</v>
      </c>
      <c r="G82" s="45"/>
      <c r="H82" s="45"/>
      <c r="I82" s="45"/>
      <c r="J82" s="45">
        <v>100000</v>
      </c>
      <c r="K82" s="45">
        <v>1510000</v>
      </c>
    </row>
    <row r="83" spans="1:11" s="4" customFormat="1" ht="15">
      <c r="A83" s="43"/>
      <c r="B83" s="43" t="s">
        <v>350</v>
      </c>
      <c r="C83" s="44" t="s">
        <v>351</v>
      </c>
      <c r="D83" s="45">
        <v>7000</v>
      </c>
      <c r="E83" s="45">
        <v>7000</v>
      </c>
      <c r="F83" s="45"/>
      <c r="G83" s="45">
        <v>7000</v>
      </c>
      <c r="H83" s="45"/>
      <c r="I83" s="45"/>
      <c r="J83" s="45"/>
      <c r="K83" s="45"/>
    </row>
    <row r="84" spans="1:11" s="4" customFormat="1" ht="15">
      <c r="A84" s="43"/>
      <c r="B84" s="43" t="s">
        <v>352</v>
      </c>
      <c r="C84" s="44" t="s">
        <v>353</v>
      </c>
      <c r="D84" s="45">
        <v>631876</v>
      </c>
      <c r="E84" s="45">
        <v>400000</v>
      </c>
      <c r="F84" s="45"/>
      <c r="G84" s="45">
        <v>400000</v>
      </c>
      <c r="H84" s="45"/>
      <c r="I84" s="45"/>
      <c r="J84" s="45"/>
      <c r="K84" s="45">
        <v>231876</v>
      </c>
    </row>
    <row r="85" spans="1:11" s="4" customFormat="1" ht="15">
      <c r="A85" s="43"/>
      <c r="B85" s="43" t="s">
        <v>354</v>
      </c>
      <c r="C85" s="44" t="s">
        <v>274</v>
      </c>
      <c r="D85" s="45">
        <v>100000</v>
      </c>
      <c r="E85" s="45">
        <v>100000</v>
      </c>
      <c r="F85" s="45">
        <v>8000</v>
      </c>
      <c r="G85" s="45">
        <v>12000</v>
      </c>
      <c r="H85" s="45"/>
      <c r="I85" s="45"/>
      <c r="J85" s="45">
        <v>80000</v>
      </c>
      <c r="K85" s="45"/>
    </row>
    <row r="86" spans="1:11" s="17" customFormat="1" ht="12.75">
      <c r="A86" s="41" t="s">
        <v>355</v>
      </c>
      <c r="B86" s="41"/>
      <c r="C86" s="36" t="s">
        <v>356</v>
      </c>
      <c r="D86" s="42">
        <f aca="true" t="shared" si="17" ref="D86:K86">SUM(D87:D87)</f>
        <v>24000</v>
      </c>
      <c r="E86" s="42">
        <f t="shared" si="17"/>
        <v>24000</v>
      </c>
      <c r="F86" s="42">
        <f t="shared" si="17"/>
        <v>0</v>
      </c>
      <c r="G86" s="42">
        <f t="shared" si="17"/>
        <v>24000</v>
      </c>
      <c r="H86" s="42">
        <f t="shared" si="17"/>
        <v>0</v>
      </c>
      <c r="I86" s="42">
        <f t="shared" si="17"/>
        <v>0</v>
      </c>
      <c r="J86" s="42">
        <f t="shared" si="17"/>
        <v>0</v>
      </c>
      <c r="K86" s="42">
        <f t="shared" si="17"/>
        <v>0</v>
      </c>
    </row>
    <row r="87" spans="1:11" s="17" customFormat="1" ht="30.75" thickBot="1">
      <c r="A87" s="41"/>
      <c r="B87" s="43" t="s">
        <v>467</v>
      </c>
      <c r="C87" s="46" t="s">
        <v>468</v>
      </c>
      <c r="D87" s="47">
        <v>24000</v>
      </c>
      <c r="E87" s="47">
        <v>24000</v>
      </c>
      <c r="F87" s="47"/>
      <c r="G87" s="47">
        <v>24000</v>
      </c>
      <c r="H87" s="48" t="s">
        <v>469</v>
      </c>
      <c r="I87" s="48"/>
      <c r="J87" s="48"/>
      <c r="K87" s="48"/>
    </row>
    <row r="88" spans="1:11" s="5" customFormat="1" ht="24.75" customHeight="1" thickBot="1">
      <c r="A88" s="321" t="s">
        <v>30</v>
      </c>
      <c r="B88" s="322"/>
      <c r="C88" s="323"/>
      <c r="D88" s="49">
        <f>SUM(D8+D10+D13+D15+D18+D20+D24+D26+D34+D39+D42+D44+D55+D60+D67+D72+D79+D81+D86)</f>
        <v>81449560</v>
      </c>
      <c r="E88" s="49">
        <f aca="true" t="shared" si="18" ref="E88:K88">SUM(E8+E10+E13+E15+E18+E20+E24+E26+E34+E39+E42+E44+E55+E60+E67+E72+E79+E81+E86)</f>
        <v>61486655</v>
      </c>
      <c r="F88" s="49">
        <f t="shared" si="18"/>
        <v>39869656</v>
      </c>
      <c r="G88" s="49">
        <f t="shared" si="18"/>
        <v>4440340</v>
      </c>
      <c r="H88" s="49">
        <f t="shared" si="18"/>
        <v>1137188</v>
      </c>
      <c r="I88" s="49">
        <f t="shared" si="18"/>
        <v>2322130</v>
      </c>
      <c r="J88" s="49">
        <f t="shared" si="18"/>
        <v>13717341</v>
      </c>
      <c r="K88" s="49">
        <f t="shared" si="18"/>
        <v>19962905</v>
      </c>
    </row>
    <row r="89" spans="1:11" ht="12.75">
      <c r="A89" s="34"/>
      <c r="B89" s="34"/>
      <c r="C89" s="35"/>
      <c r="D89" s="35"/>
      <c r="E89" s="35"/>
      <c r="F89" s="35"/>
      <c r="G89" s="35"/>
      <c r="H89" s="35"/>
      <c r="I89" s="35"/>
      <c r="J89" s="35"/>
      <c r="K89" s="35"/>
    </row>
  </sheetData>
  <sheetProtection/>
  <mergeCells count="11">
    <mergeCell ref="K5:K6"/>
    <mergeCell ref="G1:K1"/>
    <mergeCell ref="A88:C88"/>
    <mergeCell ref="A2:K2"/>
    <mergeCell ref="D4:D6"/>
    <mergeCell ref="A4:A6"/>
    <mergeCell ref="C4:C6"/>
    <mergeCell ref="B4:B6"/>
    <mergeCell ref="E4:K4"/>
    <mergeCell ref="F5:J5"/>
    <mergeCell ref="E5:E6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90" r:id="rId1"/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="55" zoomScaleNormal="75" zoomScaleSheetLayoutView="55" zoomScalePageLayoutView="0" workbookViewId="0" topLeftCell="A1">
      <selection activeCell="M1" sqref="M1:O1"/>
    </sheetView>
  </sheetViews>
  <sheetFormatPr defaultColWidth="9.00390625" defaultRowHeight="12.75"/>
  <cols>
    <col min="1" max="1" width="5.625" style="29" customWidth="1"/>
    <col min="2" max="2" width="6.375" style="29" customWidth="1"/>
    <col min="3" max="3" width="7.875" style="29" customWidth="1"/>
    <col min="4" max="4" width="45.625" style="29" customWidth="1"/>
    <col min="5" max="5" width="27.25390625" style="29" customWidth="1"/>
    <col min="6" max="6" width="20.625" style="29" customWidth="1"/>
    <col min="7" max="7" width="18.75390625" style="29" customWidth="1"/>
    <col min="8" max="8" width="19.375" style="29" customWidth="1"/>
    <col min="9" max="9" width="18.25390625" style="29" customWidth="1"/>
    <col min="10" max="10" width="18.875" style="29" customWidth="1"/>
    <col min="11" max="11" width="12.875" style="29" customWidth="1"/>
    <col min="12" max="12" width="21.625" style="29" customWidth="1"/>
    <col min="13" max="14" width="20.75390625" style="29" customWidth="1"/>
    <col min="15" max="15" width="24.00390625" style="29" customWidth="1"/>
    <col min="16" max="16384" width="9.125" style="29" customWidth="1"/>
  </cols>
  <sheetData>
    <row r="1" spans="13:15" ht="72.75" customHeight="1">
      <c r="M1" s="320" t="s">
        <v>493</v>
      </c>
      <c r="N1" s="320"/>
      <c r="O1" s="320"/>
    </row>
    <row r="2" spans="1:15" ht="18">
      <c r="A2" s="300" t="s">
        <v>56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</row>
    <row r="3" spans="1:15" ht="10.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3" t="s">
        <v>14</v>
      </c>
    </row>
    <row r="4" spans="1:15" ht="19.5" customHeight="1">
      <c r="A4" s="301" t="s">
        <v>18</v>
      </c>
      <c r="B4" s="301" t="s">
        <v>1</v>
      </c>
      <c r="C4" s="301" t="s">
        <v>13</v>
      </c>
      <c r="D4" s="333" t="s">
        <v>41</v>
      </c>
      <c r="E4" s="333" t="s">
        <v>19</v>
      </c>
      <c r="F4" s="334" t="s">
        <v>57</v>
      </c>
      <c r="G4" s="298" t="s">
        <v>27</v>
      </c>
      <c r="H4" s="298"/>
      <c r="I4" s="298"/>
      <c r="J4" s="298"/>
      <c r="K4" s="298"/>
      <c r="L4" s="298"/>
      <c r="M4" s="298"/>
      <c r="N4" s="297"/>
      <c r="O4" s="333" t="s">
        <v>20</v>
      </c>
    </row>
    <row r="5" spans="1:15" ht="19.5" customHeight="1">
      <c r="A5" s="301"/>
      <c r="B5" s="301"/>
      <c r="C5" s="301"/>
      <c r="D5" s="333"/>
      <c r="E5" s="333"/>
      <c r="F5" s="335"/>
      <c r="G5" s="297" t="s">
        <v>58</v>
      </c>
      <c r="H5" s="333" t="s">
        <v>10</v>
      </c>
      <c r="I5" s="333"/>
      <c r="J5" s="333"/>
      <c r="K5" s="333"/>
      <c r="L5" s="333" t="s">
        <v>49</v>
      </c>
      <c r="M5" s="333" t="s">
        <v>59</v>
      </c>
      <c r="N5" s="334" t="s">
        <v>60</v>
      </c>
      <c r="O5" s="333"/>
    </row>
    <row r="6" spans="1:15" ht="29.25" customHeight="1">
      <c r="A6" s="301"/>
      <c r="B6" s="301"/>
      <c r="C6" s="301"/>
      <c r="D6" s="333"/>
      <c r="E6" s="333"/>
      <c r="F6" s="335"/>
      <c r="G6" s="297"/>
      <c r="H6" s="333" t="s">
        <v>43</v>
      </c>
      <c r="I6" s="333" t="s">
        <v>39</v>
      </c>
      <c r="J6" s="333" t="s">
        <v>44</v>
      </c>
      <c r="K6" s="333" t="s">
        <v>40</v>
      </c>
      <c r="L6" s="333"/>
      <c r="M6" s="333"/>
      <c r="N6" s="335"/>
      <c r="O6" s="333"/>
    </row>
    <row r="7" spans="1:15" ht="19.5" customHeight="1">
      <c r="A7" s="301"/>
      <c r="B7" s="301"/>
      <c r="C7" s="301"/>
      <c r="D7" s="333"/>
      <c r="E7" s="333"/>
      <c r="F7" s="335"/>
      <c r="G7" s="297"/>
      <c r="H7" s="333"/>
      <c r="I7" s="333"/>
      <c r="J7" s="333"/>
      <c r="K7" s="333"/>
      <c r="L7" s="333"/>
      <c r="M7" s="333"/>
      <c r="N7" s="335"/>
      <c r="O7" s="333"/>
    </row>
    <row r="8" spans="1:15" ht="29.25" customHeight="1">
      <c r="A8" s="301"/>
      <c r="B8" s="301"/>
      <c r="C8" s="301"/>
      <c r="D8" s="333"/>
      <c r="E8" s="333"/>
      <c r="F8" s="336"/>
      <c r="G8" s="297"/>
      <c r="H8" s="333"/>
      <c r="I8" s="333"/>
      <c r="J8" s="333"/>
      <c r="K8" s="333"/>
      <c r="L8" s="333"/>
      <c r="M8" s="333"/>
      <c r="N8" s="336"/>
      <c r="O8" s="333"/>
    </row>
    <row r="9" spans="1:15" ht="14.25" customHeight="1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  <c r="N9" s="24"/>
      <c r="O9" s="24">
        <v>13</v>
      </c>
    </row>
    <row r="10" spans="1:15" ht="64.5" customHeight="1">
      <c r="A10" s="24">
        <v>1</v>
      </c>
      <c r="B10" s="58">
        <v>600</v>
      </c>
      <c r="C10" s="58">
        <v>60014</v>
      </c>
      <c r="D10" s="59" t="s">
        <v>404</v>
      </c>
      <c r="E10" s="75">
        <v>2500000</v>
      </c>
      <c r="F10" s="75">
        <v>423542</v>
      </c>
      <c r="G10" s="75">
        <v>1675972</v>
      </c>
      <c r="H10" s="75">
        <v>418993</v>
      </c>
      <c r="I10" s="75"/>
      <c r="J10" s="59" t="s">
        <v>405</v>
      </c>
      <c r="K10" s="75"/>
      <c r="L10" s="75">
        <v>400486</v>
      </c>
      <c r="M10" s="75"/>
      <c r="N10" s="75"/>
      <c r="O10" s="59" t="s">
        <v>395</v>
      </c>
    </row>
    <row r="11" spans="1:15" ht="63" customHeight="1">
      <c r="A11" s="24" t="s">
        <v>7</v>
      </c>
      <c r="B11" s="58">
        <v>600</v>
      </c>
      <c r="C11" s="58">
        <v>60014</v>
      </c>
      <c r="D11" s="59" t="s">
        <v>253</v>
      </c>
      <c r="E11" s="75">
        <v>12787946</v>
      </c>
      <c r="F11" s="75">
        <v>639679</v>
      </c>
      <c r="G11" s="75">
        <v>1494694</v>
      </c>
      <c r="H11" s="75">
        <v>74735</v>
      </c>
      <c r="I11" s="75"/>
      <c r="J11" s="59" t="s">
        <v>422</v>
      </c>
      <c r="K11" s="75"/>
      <c r="L11" s="75">
        <v>4357975</v>
      </c>
      <c r="M11" s="75">
        <v>4500831</v>
      </c>
      <c r="N11" s="75">
        <v>1794767</v>
      </c>
      <c r="O11" s="59" t="s">
        <v>395</v>
      </c>
    </row>
    <row r="12" spans="1:15" ht="66.75" customHeight="1">
      <c r="A12" s="24" t="s">
        <v>8</v>
      </c>
      <c r="B12" s="58">
        <v>600</v>
      </c>
      <c r="C12" s="58">
        <v>60014</v>
      </c>
      <c r="D12" s="59" t="s">
        <v>254</v>
      </c>
      <c r="E12" s="75">
        <v>13581685</v>
      </c>
      <c r="F12" s="75">
        <v>577716</v>
      </c>
      <c r="G12" s="75">
        <v>1336115</v>
      </c>
      <c r="H12" s="75">
        <v>66805</v>
      </c>
      <c r="I12" s="75"/>
      <c r="J12" s="59" t="s">
        <v>458</v>
      </c>
      <c r="K12" s="75"/>
      <c r="L12" s="75">
        <v>3784174</v>
      </c>
      <c r="M12" s="75">
        <v>3875713</v>
      </c>
      <c r="N12" s="75">
        <v>4007967</v>
      </c>
      <c r="O12" s="59" t="s">
        <v>395</v>
      </c>
    </row>
    <row r="13" spans="1:15" ht="69.75" customHeight="1">
      <c r="A13" s="24" t="s">
        <v>0</v>
      </c>
      <c r="B13" s="58">
        <v>600</v>
      </c>
      <c r="C13" s="58">
        <v>60014</v>
      </c>
      <c r="D13" s="59" t="s">
        <v>364</v>
      </c>
      <c r="E13" s="75">
        <v>11361000</v>
      </c>
      <c r="F13" s="75">
        <v>1516705</v>
      </c>
      <c r="G13" s="75">
        <v>2000688</v>
      </c>
      <c r="H13" s="75">
        <v>500172</v>
      </c>
      <c r="I13" s="75"/>
      <c r="J13" s="59" t="s">
        <v>406</v>
      </c>
      <c r="K13" s="75"/>
      <c r="L13" s="75">
        <v>863357</v>
      </c>
      <c r="M13" s="75">
        <v>863357</v>
      </c>
      <c r="N13" s="75">
        <v>6116893</v>
      </c>
      <c r="O13" s="59" t="s">
        <v>395</v>
      </c>
    </row>
    <row r="14" spans="1:15" ht="72.75" customHeight="1">
      <c r="A14" s="24" t="s">
        <v>123</v>
      </c>
      <c r="B14" s="58">
        <v>600</v>
      </c>
      <c r="C14" s="58">
        <v>60014</v>
      </c>
      <c r="D14" s="59" t="s">
        <v>393</v>
      </c>
      <c r="E14" s="75">
        <v>8000000</v>
      </c>
      <c r="F14" s="75"/>
      <c r="G14" s="75">
        <v>200000</v>
      </c>
      <c r="H14" s="75">
        <v>100000</v>
      </c>
      <c r="I14" s="75"/>
      <c r="J14" s="59" t="s">
        <v>394</v>
      </c>
      <c r="K14" s="75"/>
      <c r="L14" s="75">
        <v>2600000</v>
      </c>
      <c r="M14" s="75">
        <v>3200000</v>
      </c>
      <c r="N14" s="75">
        <v>2000000</v>
      </c>
      <c r="O14" s="59" t="s">
        <v>395</v>
      </c>
    </row>
    <row r="15" spans="1:15" ht="68.25" customHeight="1">
      <c r="A15" s="24" t="s">
        <v>137</v>
      </c>
      <c r="B15" s="58">
        <v>600</v>
      </c>
      <c r="C15" s="58">
        <v>60014</v>
      </c>
      <c r="D15" s="59" t="s">
        <v>365</v>
      </c>
      <c r="E15" s="75">
        <v>3246000</v>
      </c>
      <c r="F15" s="75">
        <v>14400</v>
      </c>
      <c r="G15" s="75">
        <v>320000</v>
      </c>
      <c r="H15" s="75">
        <v>160000</v>
      </c>
      <c r="I15" s="75"/>
      <c r="J15" s="59" t="s">
        <v>366</v>
      </c>
      <c r="K15" s="75"/>
      <c r="L15" s="75">
        <v>786500</v>
      </c>
      <c r="M15" s="75">
        <v>786500</v>
      </c>
      <c r="N15" s="75">
        <v>1338600</v>
      </c>
      <c r="O15" s="59" t="s">
        <v>395</v>
      </c>
    </row>
    <row r="16" spans="1:15" ht="66" customHeight="1">
      <c r="A16" s="61" t="s">
        <v>140</v>
      </c>
      <c r="B16" s="62">
        <v>600</v>
      </c>
      <c r="C16" s="62">
        <v>60014</v>
      </c>
      <c r="D16" s="63" t="s">
        <v>255</v>
      </c>
      <c r="E16" s="76">
        <v>13391734</v>
      </c>
      <c r="F16" s="76">
        <v>2030884</v>
      </c>
      <c r="G16" s="76">
        <v>1455904</v>
      </c>
      <c r="H16" s="76">
        <v>72796</v>
      </c>
      <c r="I16" s="76"/>
      <c r="J16" s="63" t="s">
        <v>459</v>
      </c>
      <c r="K16" s="76"/>
      <c r="L16" s="76">
        <v>2565813</v>
      </c>
      <c r="M16" s="76">
        <v>6847917</v>
      </c>
      <c r="N16" s="76">
        <v>491216</v>
      </c>
      <c r="O16" s="63" t="s">
        <v>395</v>
      </c>
    </row>
    <row r="17" spans="1:15" ht="64.5" customHeight="1">
      <c r="A17" s="61" t="s">
        <v>143</v>
      </c>
      <c r="B17" s="62">
        <v>600</v>
      </c>
      <c r="C17" s="62">
        <v>60014</v>
      </c>
      <c r="D17" s="63" t="s">
        <v>408</v>
      </c>
      <c r="E17" s="76">
        <v>603660</v>
      </c>
      <c r="F17" s="76">
        <v>3660</v>
      </c>
      <c r="G17" s="76"/>
      <c r="H17" s="76"/>
      <c r="I17" s="76"/>
      <c r="J17" s="59" t="s">
        <v>21</v>
      </c>
      <c r="K17" s="76"/>
      <c r="L17" s="76">
        <v>200000</v>
      </c>
      <c r="M17" s="76">
        <v>200000</v>
      </c>
      <c r="N17" s="76">
        <v>200000</v>
      </c>
      <c r="O17" s="63" t="s">
        <v>395</v>
      </c>
    </row>
    <row r="18" spans="1:15" ht="109.5" customHeight="1" thickBot="1">
      <c r="A18" s="61" t="s">
        <v>146</v>
      </c>
      <c r="B18" s="62">
        <v>600</v>
      </c>
      <c r="C18" s="62">
        <v>60014</v>
      </c>
      <c r="D18" s="63" t="s">
        <v>407</v>
      </c>
      <c r="E18" s="76">
        <v>20114125</v>
      </c>
      <c r="F18" s="76">
        <v>26840</v>
      </c>
      <c r="G18" s="76"/>
      <c r="H18" s="76"/>
      <c r="I18" s="76"/>
      <c r="J18" s="59" t="s">
        <v>21</v>
      </c>
      <c r="K18" s="76"/>
      <c r="L18" s="76">
        <v>715408</v>
      </c>
      <c r="M18" s="76">
        <v>4808417</v>
      </c>
      <c r="N18" s="76">
        <v>14563460</v>
      </c>
      <c r="O18" s="63" t="s">
        <v>395</v>
      </c>
    </row>
    <row r="19" spans="1:15" ht="25.5" customHeight="1">
      <c r="A19" s="77"/>
      <c r="B19" s="308" t="s">
        <v>256</v>
      </c>
      <c r="C19" s="309"/>
      <c r="D19" s="295"/>
      <c r="E19" s="78">
        <f>SUM(E10:E18)</f>
        <v>85586150</v>
      </c>
      <c r="F19" s="78">
        <f>SUM(F10:F18)</f>
        <v>5233426</v>
      </c>
      <c r="G19" s="78">
        <f>SUM(G10:G18)</f>
        <v>8483373</v>
      </c>
      <c r="H19" s="78">
        <f>SUM(H10:H18)</f>
        <v>1393501</v>
      </c>
      <c r="I19" s="78">
        <f>SUM(I10:I18)</f>
        <v>0</v>
      </c>
      <c r="J19" s="79">
        <v>7089872</v>
      </c>
      <c r="K19" s="78">
        <f>SUM(K10:K18)</f>
        <v>0</v>
      </c>
      <c r="L19" s="78">
        <f>SUM(L10:L18)</f>
        <v>16273713</v>
      </c>
      <c r="M19" s="78">
        <f>SUM(M10:M18)</f>
        <v>25082735</v>
      </c>
      <c r="N19" s="78">
        <f>SUM(N10:N18)</f>
        <v>30512903</v>
      </c>
      <c r="O19" s="80"/>
    </row>
    <row r="20" spans="1:15" ht="75.75" customHeight="1" thickBot="1">
      <c r="A20" s="61" t="s">
        <v>149</v>
      </c>
      <c r="B20" s="61">
        <v>720</v>
      </c>
      <c r="C20" s="61">
        <v>72095</v>
      </c>
      <c r="D20" s="65" t="s">
        <v>487</v>
      </c>
      <c r="E20" s="76">
        <v>108100</v>
      </c>
      <c r="F20" s="76">
        <v>53500</v>
      </c>
      <c r="G20" s="76">
        <v>54600</v>
      </c>
      <c r="H20" s="76"/>
      <c r="I20" s="76"/>
      <c r="J20" s="63" t="s">
        <v>416</v>
      </c>
      <c r="K20" s="76"/>
      <c r="L20" s="76"/>
      <c r="M20" s="76"/>
      <c r="N20" s="76"/>
      <c r="O20" s="63" t="s">
        <v>402</v>
      </c>
    </row>
    <row r="21" spans="1:15" s="85" customFormat="1" ht="33" customHeight="1" thickBot="1">
      <c r="A21" s="81"/>
      <c r="B21" s="327" t="s">
        <v>486</v>
      </c>
      <c r="C21" s="328"/>
      <c r="D21" s="329"/>
      <c r="E21" s="82">
        <f>SUM(E20)</f>
        <v>108100</v>
      </c>
      <c r="F21" s="82">
        <f>SUM(F20)</f>
        <v>53500</v>
      </c>
      <c r="G21" s="82">
        <f>SUM(G20)</f>
        <v>54600</v>
      </c>
      <c r="H21" s="82"/>
      <c r="I21" s="82"/>
      <c r="J21" s="83">
        <v>54600</v>
      </c>
      <c r="K21" s="82"/>
      <c r="L21" s="82"/>
      <c r="M21" s="82"/>
      <c r="N21" s="82"/>
      <c r="O21" s="84"/>
    </row>
    <row r="22" spans="1:15" ht="65.25" customHeight="1" thickBot="1">
      <c r="A22" s="66" t="s">
        <v>409</v>
      </c>
      <c r="B22" s="66">
        <v>750</v>
      </c>
      <c r="C22" s="66">
        <v>75020</v>
      </c>
      <c r="D22" s="67" t="s">
        <v>401</v>
      </c>
      <c r="E22" s="86">
        <v>500000</v>
      </c>
      <c r="F22" s="86">
        <v>8540</v>
      </c>
      <c r="G22" s="86">
        <v>491460</v>
      </c>
      <c r="H22" s="86">
        <v>76460</v>
      </c>
      <c r="I22" s="86"/>
      <c r="J22" s="69" t="s">
        <v>423</v>
      </c>
      <c r="K22" s="86"/>
      <c r="L22" s="86"/>
      <c r="M22" s="86"/>
      <c r="N22" s="86"/>
      <c r="O22" s="69" t="s">
        <v>402</v>
      </c>
    </row>
    <row r="23" spans="1:15" s="85" customFormat="1" ht="25.5" customHeight="1" thickBot="1">
      <c r="A23" s="87"/>
      <c r="B23" s="296" t="s">
        <v>403</v>
      </c>
      <c r="C23" s="328"/>
      <c r="D23" s="329"/>
      <c r="E23" s="82">
        <f>SUM(E22)</f>
        <v>500000</v>
      </c>
      <c r="F23" s="82">
        <f>SUM(F22)</f>
        <v>8540</v>
      </c>
      <c r="G23" s="82">
        <f>SUM(G22)</f>
        <v>491460</v>
      </c>
      <c r="H23" s="82">
        <f>SUM(H22)</f>
        <v>76460</v>
      </c>
      <c r="I23" s="82">
        <v>0</v>
      </c>
      <c r="J23" s="83">
        <v>415000</v>
      </c>
      <c r="K23" s="82">
        <f>SUM(K20:K22)</f>
        <v>0</v>
      </c>
      <c r="L23" s="82"/>
      <c r="M23" s="82"/>
      <c r="N23" s="82"/>
      <c r="O23" s="84"/>
    </row>
    <row r="24" spans="1:15" ht="60.75" thickBot="1">
      <c r="A24" s="66" t="s">
        <v>410</v>
      </c>
      <c r="B24" s="68">
        <v>851</v>
      </c>
      <c r="C24" s="68">
        <v>85111</v>
      </c>
      <c r="D24" s="69" t="s">
        <v>257</v>
      </c>
      <c r="E24" s="86">
        <v>248689000</v>
      </c>
      <c r="F24" s="86">
        <v>216206287</v>
      </c>
      <c r="G24" s="86">
        <v>5640456</v>
      </c>
      <c r="H24" s="88" t="s">
        <v>462</v>
      </c>
      <c r="I24" s="86"/>
      <c r="J24" s="89" t="s">
        <v>463</v>
      </c>
      <c r="K24" s="86"/>
      <c r="L24" s="86"/>
      <c r="M24" s="86"/>
      <c r="N24" s="86"/>
      <c r="O24" s="69" t="s">
        <v>259</v>
      </c>
    </row>
    <row r="25" spans="1:15" s="85" customFormat="1" ht="27" customHeight="1" thickBot="1">
      <c r="A25" s="90"/>
      <c r="B25" s="299" t="s">
        <v>258</v>
      </c>
      <c r="C25" s="309"/>
      <c r="D25" s="295"/>
      <c r="E25" s="78">
        <f>SUM(E24)</f>
        <v>248689000</v>
      </c>
      <c r="F25" s="78">
        <f>SUM(F24)</f>
        <v>216206287</v>
      </c>
      <c r="G25" s="78">
        <f>SUM(G24)</f>
        <v>5640456</v>
      </c>
      <c r="H25" s="91">
        <v>848896</v>
      </c>
      <c r="I25" s="78">
        <f>SUM(I24)</f>
        <v>0</v>
      </c>
      <c r="J25" s="83">
        <v>4791560</v>
      </c>
      <c r="K25" s="78">
        <f>SUM(K24)</f>
        <v>0</v>
      </c>
      <c r="L25" s="78"/>
      <c r="M25" s="78"/>
      <c r="N25" s="78"/>
      <c r="O25" s="80"/>
    </row>
    <row r="26" spans="1:15" ht="70.5" customHeight="1" thickBot="1">
      <c r="A26" s="61" t="s">
        <v>412</v>
      </c>
      <c r="B26" s="62">
        <v>854</v>
      </c>
      <c r="C26" s="62">
        <v>85403</v>
      </c>
      <c r="D26" s="63" t="s">
        <v>260</v>
      </c>
      <c r="E26" s="76">
        <v>1170000</v>
      </c>
      <c r="F26" s="76">
        <v>90280</v>
      </c>
      <c r="G26" s="76">
        <v>1079720</v>
      </c>
      <c r="H26" s="76">
        <v>431888</v>
      </c>
      <c r="I26" s="76"/>
      <c r="J26" s="69" t="s">
        <v>460</v>
      </c>
      <c r="K26" s="76"/>
      <c r="L26" s="76"/>
      <c r="M26" s="76"/>
      <c r="N26" s="76"/>
      <c r="O26" s="63" t="s">
        <v>402</v>
      </c>
    </row>
    <row r="27" spans="1:15" s="85" customFormat="1" ht="27" customHeight="1" thickBot="1">
      <c r="A27" s="327" t="s">
        <v>433</v>
      </c>
      <c r="B27" s="328"/>
      <c r="C27" s="328"/>
      <c r="D27" s="329"/>
      <c r="E27" s="82">
        <f>SUM(E26)</f>
        <v>1170000</v>
      </c>
      <c r="F27" s="82">
        <f>SUM(F26)</f>
        <v>90280</v>
      </c>
      <c r="G27" s="82">
        <f>SUM(G26)</f>
        <v>1079720</v>
      </c>
      <c r="H27" s="92">
        <f>SUM(H26)</f>
        <v>431888</v>
      </c>
      <c r="I27" s="82">
        <f>SUM(I26)</f>
        <v>0</v>
      </c>
      <c r="J27" s="83">
        <v>647832</v>
      </c>
      <c r="K27" s="82"/>
      <c r="L27" s="82"/>
      <c r="M27" s="82"/>
      <c r="N27" s="82"/>
      <c r="O27" s="84"/>
    </row>
    <row r="28" spans="1:15" ht="69" customHeight="1" thickBot="1">
      <c r="A28" s="66" t="s">
        <v>431</v>
      </c>
      <c r="B28" s="68">
        <v>921</v>
      </c>
      <c r="C28" s="68">
        <v>92105</v>
      </c>
      <c r="D28" s="70" t="s">
        <v>432</v>
      </c>
      <c r="E28" s="93">
        <v>8991358</v>
      </c>
      <c r="F28" s="94">
        <v>18300</v>
      </c>
      <c r="G28" s="86">
        <v>1510000</v>
      </c>
      <c r="H28" s="86">
        <v>310000</v>
      </c>
      <c r="I28" s="86"/>
      <c r="J28" s="69" t="s">
        <v>461</v>
      </c>
      <c r="K28" s="86"/>
      <c r="L28" s="86">
        <v>7463058</v>
      </c>
      <c r="M28" s="86"/>
      <c r="N28" s="86"/>
      <c r="O28" s="69" t="s">
        <v>402</v>
      </c>
    </row>
    <row r="29" spans="1:15" s="85" customFormat="1" ht="22.5" customHeight="1" thickBot="1">
      <c r="A29" s="87"/>
      <c r="B29" s="296" t="s">
        <v>434</v>
      </c>
      <c r="C29" s="328"/>
      <c r="D29" s="328"/>
      <c r="E29" s="95">
        <f>SUM(E28)</f>
        <v>8991358</v>
      </c>
      <c r="F29" s="82">
        <f>SUM(F28)</f>
        <v>18300</v>
      </c>
      <c r="G29" s="82">
        <f>SUM(G28)</f>
        <v>1510000</v>
      </c>
      <c r="H29" s="82">
        <f>SUM(H28)</f>
        <v>310000</v>
      </c>
      <c r="I29" s="82">
        <f>SUM(I28)</f>
        <v>0</v>
      </c>
      <c r="J29" s="83">
        <v>1200000</v>
      </c>
      <c r="K29" s="82">
        <v>0</v>
      </c>
      <c r="L29" s="82">
        <f>SUM(L28)</f>
        <v>7463058</v>
      </c>
      <c r="M29" s="82"/>
      <c r="N29" s="82"/>
      <c r="O29" s="84"/>
    </row>
    <row r="30" spans="1:15" s="98" customFormat="1" ht="22.5" customHeight="1" thickBot="1">
      <c r="A30" s="330" t="s">
        <v>42</v>
      </c>
      <c r="B30" s="331"/>
      <c r="C30" s="331"/>
      <c r="D30" s="332"/>
      <c r="E30" s="96">
        <f>SUM(E19+E21+E23+E25+E27+E29)</f>
        <v>345044608</v>
      </c>
      <c r="F30" s="96">
        <f aca="true" t="shared" si="0" ref="F30:N30">SUM(F19+F21+F23+F25+F27+F29)</f>
        <v>221610333</v>
      </c>
      <c r="G30" s="96">
        <f t="shared" si="0"/>
        <v>17259609</v>
      </c>
      <c r="H30" s="96">
        <f t="shared" si="0"/>
        <v>3060745</v>
      </c>
      <c r="I30" s="96">
        <f t="shared" si="0"/>
        <v>0</v>
      </c>
      <c r="J30" s="96">
        <f t="shared" si="0"/>
        <v>14198864</v>
      </c>
      <c r="K30" s="96">
        <f t="shared" si="0"/>
        <v>0</v>
      </c>
      <c r="L30" s="96">
        <f t="shared" si="0"/>
        <v>23736771</v>
      </c>
      <c r="M30" s="96">
        <f t="shared" si="0"/>
        <v>25082735</v>
      </c>
      <c r="N30" s="96">
        <f t="shared" si="0"/>
        <v>30512903</v>
      </c>
      <c r="O30" s="97" t="s">
        <v>16</v>
      </c>
    </row>
    <row r="32" ht="15">
      <c r="A32" s="29" t="s">
        <v>26</v>
      </c>
    </row>
    <row r="33" ht="15">
      <c r="A33" s="29" t="s">
        <v>424</v>
      </c>
    </row>
    <row r="34" ht="15">
      <c r="A34" s="29" t="s">
        <v>22</v>
      </c>
    </row>
    <row r="35" ht="15">
      <c r="A35" s="29" t="s">
        <v>23</v>
      </c>
    </row>
    <row r="36" ht="15">
      <c r="A36" s="29" t="s">
        <v>24</v>
      </c>
    </row>
    <row r="37" ht="15">
      <c r="A37" s="29" t="s">
        <v>25</v>
      </c>
    </row>
  </sheetData>
  <sheetProtection/>
  <mergeCells count="26">
    <mergeCell ref="L5:L8"/>
    <mergeCell ref="A2:O2"/>
    <mergeCell ref="A4:A8"/>
    <mergeCell ref="B4:B8"/>
    <mergeCell ref="C4:C8"/>
    <mergeCell ref="D4:D8"/>
    <mergeCell ref="B29:D29"/>
    <mergeCell ref="B23:D23"/>
    <mergeCell ref="O4:O8"/>
    <mergeCell ref="G5:G8"/>
    <mergeCell ref="E4:E8"/>
    <mergeCell ref="G4:N4"/>
    <mergeCell ref="B21:D21"/>
    <mergeCell ref="M5:M8"/>
    <mergeCell ref="N5:N8"/>
    <mergeCell ref="B25:D25"/>
    <mergeCell ref="M1:O1"/>
    <mergeCell ref="A27:D27"/>
    <mergeCell ref="A30:D30"/>
    <mergeCell ref="H5:K5"/>
    <mergeCell ref="H6:H8"/>
    <mergeCell ref="I6:I8"/>
    <mergeCell ref="J6:J8"/>
    <mergeCell ref="K6:K8"/>
    <mergeCell ref="F4:F8"/>
    <mergeCell ref="B19:D19"/>
  </mergeCells>
  <printOptions horizontalCentered="1"/>
  <pageMargins left="0.5118110236220472" right="0.3937007874015748" top="0.7874015748031497" bottom="0.5905511811023623" header="0" footer="0"/>
  <pageSetup horizontalDpi="600" verticalDpi="600" orientation="landscape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view="pageBreakPreview" zoomScaleSheetLayoutView="100" zoomScalePageLayoutView="0" workbookViewId="0" topLeftCell="A1">
      <selection activeCell="D1" sqref="D1"/>
    </sheetView>
  </sheetViews>
  <sheetFormatPr defaultColWidth="17.00390625" defaultRowHeight="12.75"/>
  <cols>
    <col min="1" max="1" width="5.125" style="21" customWidth="1"/>
    <col min="2" max="2" width="9.625" style="21" customWidth="1"/>
    <col min="3" max="3" width="7.625" style="21" customWidth="1"/>
    <col min="4" max="4" width="34.75390625" style="21" customWidth="1"/>
    <col min="5" max="5" width="16.625" style="21" customWidth="1"/>
    <col min="6" max="16384" width="17.00390625" style="21" customWidth="1"/>
  </cols>
  <sheetData>
    <row r="1" spans="7:10" ht="78" customHeight="1">
      <c r="G1" s="320" t="s">
        <v>495</v>
      </c>
      <c r="H1" s="320"/>
      <c r="I1" s="320"/>
      <c r="J1" s="320"/>
    </row>
    <row r="3" spans="1:10" ht="18">
      <c r="A3" s="300" t="s">
        <v>62</v>
      </c>
      <c r="B3" s="300"/>
      <c r="C3" s="300"/>
      <c r="D3" s="300"/>
      <c r="E3" s="300"/>
      <c r="F3" s="300"/>
      <c r="G3" s="300"/>
      <c r="H3" s="300"/>
      <c r="I3" s="300"/>
      <c r="J3" s="300"/>
    </row>
    <row r="4" spans="1:10" ht="10.5" customHeight="1">
      <c r="A4" s="55"/>
      <c r="B4" s="55"/>
      <c r="C4" s="55"/>
      <c r="D4" s="55"/>
      <c r="E4" s="55"/>
      <c r="F4" s="55"/>
      <c r="G4" s="55"/>
      <c r="H4" s="55"/>
      <c r="I4" s="55"/>
      <c r="J4" s="56" t="s">
        <v>14</v>
      </c>
    </row>
    <row r="5" spans="1:10" ht="19.5" customHeight="1">
      <c r="A5" s="289" t="s">
        <v>18</v>
      </c>
      <c r="B5" s="289" t="s">
        <v>1</v>
      </c>
      <c r="C5" s="289" t="s">
        <v>13</v>
      </c>
      <c r="D5" s="325" t="s">
        <v>46</v>
      </c>
      <c r="E5" s="325" t="s">
        <v>27</v>
      </c>
      <c r="F5" s="325"/>
      <c r="G5" s="325"/>
      <c r="H5" s="325"/>
      <c r="I5" s="325"/>
      <c r="J5" s="325" t="s">
        <v>20</v>
      </c>
    </row>
    <row r="6" spans="1:10" ht="19.5" customHeight="1">
      <c r="A6" s="289"/>
      <c r="B6" s="289"/>
      <c r="C6" s="289"/>
      <c r="D6" s="325"/>
      <c r="E6" s="325" t="s">
        <v>61</v>
      </c>
      <c r="F6" s="325" t="s">
        <v>10</v>
      </c>
      <c r="G6" s="325"/>
      <c r="H6" s="325"/>
      <c r="I6" s="325"/>
      <c r="J6" s="325"/>
    </row>
    <row r="7" spans="1:10" ht="29.25" customHeight="1">
      <c r="A7" s="289"/>
      <c r="B7" s="289"/>
      <c r="C7" s="289"/>
      <c r="D7" s="325"/>
      <c r="E7" s="325"/>
      <c r="F7" s="325" t="s">
        <v>43</v>
      </c>
      <c r="G7" s="325" t="s">
        <v>39</v>
      </c>
      <c r="H7" s="325" t="s">
        <v>45</v>
      </c>
      <c r="I7" s="325" t="s">
        <v>40</v>
      </c>
      <c r="J7" s="325"/>
    </row>
    <row r="8" spans="1:10" ht="19.5" customHeight="1">
      <c r="A8" s="289"/>
      <c r="B8" s="289"/>
      <c r="C8" s="289"/>
      <c r="D8" s="325"/>
      <c r="E8" s="325"/>
      <c r="F8" s="325"/>
      <c r="G8" s="325"/>
      <c r="H8" s="325"/>
      <c r="I8" s="325"/>
      <c r="J8" s="325"/>
    </row>
    <row r="9" spans="1:10" ht="19.5" customHeight="1">
      <c r="A9" s="289"/>
      <c r="B9" s="289"/>
      <c r="C9" s="289"/>
      <c r="D9" s="325"/>
      <c r="E9" s="325"/>
      <c r="F9" s="325"/>
      <c r="G9" s="325"/>
      <c r="H9" s="325"/>
      <c r="I9" s="325"/>
      <c r="J9" s="325"/>
    </row>
    <row r="10" spans="1:10" ht="7.5" customHeight="1">
      <c r="A10" s="57">
        <v>1</v>
      </c>
      <c r="B10" s="57">
        <v>2</v>
      </c>
      <c r="C10" s="57">
        <v>3</v>
      </c>
      <c r="D10" s="57">
        <v>4</v>
      </c>
      <c r="E10" s="57">
        <v>6</v>
      </c>
      <c r="F10" s="57">
        <v>7</v>
      </c>
      <c r="G10" s="57">
        <v>8</v>
      </c>
      <c r="H10" s="57">
        <v>9</v>
      </c>
      <c r="I10" s="57">
        <v>10</v>
      </c>
      <c r="J10" s="57">
        <v>11</v>
      </c>
    </row>
    <row r="11" spans="1:10" ht="79.5" customHeight="1">
      <c r="A11" s="100" t="s">
        <v>6</v>
      </c>
      <c r="B11" s="101">
        <v>600</v>
      </c>
      <c r="C11" s="101">
        <v>60014</v>
      </c>
      <c r="D11" s="102" t="s">
        <v>380</v>
      </c>
      <c r="E11" s="103">
        <v>1800000</v>
      </c>
      <c r="F11" s="103">
        <v>450000</v>
      </c>
      <c r="G11" s="103"/>
      <c r="H11" s="104" t="s">
        <v>367</v>
      </c>
      <c r="I11" s="103"/>
      <c r="J11" s="104" t="s">
        <v>368</v>
      </c>
    </row>
    <row r="12" spans="1:10" ht="62.25" customHeight="1">
      <c r="A12" s="100">
        <v>2</v>
      </c>
      <c r="B12" s="101">
        <v>600</v>
      </c>
      <c r="C12" s="101">
        <v>60014</v>
      </c>
      <c r="D12" s="102" t="s">
        <v>398</v>
      </c>
      <c r="E12" s="103">
        <v>520000</v>
      </c>
      <c r="F12" s="103">
        <v>260000</v>
      </c>
      <c r="G12" s="103"/>
      <c r="H12" s="104" t="s">
        <v>399</v>
      </c>
      <c r="I12" s="103"/>
      <c r="J12" s="104" t="s">
        <v>368</v>
      </c>
    </row>
    <row r="13" spans="1:10" s="107" customFormat="1" ht="23.25" customHeight="1">
      <c r="A13" s="290" t="s">
        <v>427</v>
      </c>
      <c r="B13" s="291"/>
      <c r="C13" s="291"/>
      <c r="D13" s="292"/>
      <c r="E13" s="105">
        <f>SUM(E11:E12)</f>
        <v>2320000</v>
      </c>
      <c r="F13" s="105">
        <f>SUM(F11:F12)</f>
        <v>710000</v>
      </c>
      <c r="G13" s="105"/>
      <c r="H13" s="106">
        <v>1610000</v>
      </c>
      <c r="I13" s="105"/>
      <c r="J13" s="106"/>
    </row>
    <row r="14" spans="1:10" ht="120.75" customHeight="1">
      <c r="A14" s="100">
        <v>3</v>
      </c>
      <c r="B14" s="101">
        <v>750</v>
      </c>
      <c r="C14" s="101">
        <v>75020</v>
      </c>
      <c r="D14" s="102" t="s">
        <v>425</v>
      </c>
      <c r="E14" s="103">
        <v>151420</v>
      </c>
      <c r="F14" s="103">
        <v>151420</v>
      </c>
      <c r="G14" s="103"/>
      <c r="H14" s="104" t="s">
        <v>430</v>
      </c>
      <c r="I14" s="103"/>
      <c r="J14" s="104" t="s">
        <v>426</v>
      </c>
    </row>
    <row r="15" spans="1:10" s="107" customFormat="1" ht="23.25" customHeight="1">
      <c r="A15" s="290" t="s">
        <v>428</v>
      </c>
      <c r="B15" s="291"/>
      <c r="C15" s="291"/>
      <c r="D15" s="292"/>
      <c r="E15" s="105">
        <f>SUM(E14)</f>
        <v>151420</v>
      </c>
      <c r="F15" s="105">
        <f>SUM(F14)</f>
        <v>151420</v>
      </c>
      <c r="G15" s="105"/>
      <c r="H15" s="106"/>
      <c r="I15" s="105"/>
      <c r="J15" s="106"/>
    </row>
    <row r="16" spans="1:10" s="71" customFormat="1" ht="24" customHeight="1">
      <c r="A16" s="302" t="s">
        <v>429</v>
      </c>
      <c r="B16" s="287"/>
      <c r="C16" s="287"/>
      <c r="D16" s="288"/>
      <c r="E16" s="108">
        <f>SUM(E13+E15)</f>
        <v>2471420</v>
      </c>
      <c r="F16" s="108">
        <f>SUM(F13+F15)</f>
        <v>861420</v>
      </c>
      <c r="G16" s="108">
        <f>SUM(G13+G15)</f>
        <v>0</v>
      </c>
      <c r="H16" s="108">
        <f>SUM(H13+H15)</f>
        <v>1610000</v>
      </c>
      <c r="I16" s="108">
        <f>SUM(I13+I15)</f>
        <v>0</v>
      </c>
      <c r="J16" s="109" t="s">
        <v>16</v>
      </c>
    </row>
    <row r="18" ht="15">
      <c r="A18" s="21" t="s">
        <v>26</v>
      </c>
    </row>
    <row r="19" ht="15">
      <c r="A19" s="21" t="s">
        <v>22</v>
      </c>
    </row>
    <row r="20" ht="15">
      <c r="A20" s="21" t="s">
        <v>23</v>
      </c>
    </row>
    <row r="21" ht="15">
      <c r="A21" s="21" t="s">
        <v>24</v>
      </c>
    </row>
    <row r="22" ht="15">
      <c r="A22" s="21" t="s">
        <v>25</v>
      </c>
    </row>
  </sheetData>
  <sheetProtection/>
  <mergeCells count="17">
    <mergeCell ref="A15:D15"/>
    <mergeCell ref="F7:F9"/>
    <mergeCell ref="G7:G9"/>
    <mergeCell ref="E6:E9"/>
    <mergeCell ref="F6:I6"/>
    <mergeCell ref="H7:H9"/>
    <mergeCell ref="I7:I9"/>
    <mergeCell ref="G1:J1"/>
    <mergeCell ref="A16:D16"/>
    <mergeCell ref="A3:J3"/>
    <mergeCell ref="A5:A9"/>
    <mergeCell ref="B5:B9"/>
    <mergeCell ref="C5:C9"/>
    <mergeCell ref="D5:D9"/>
    <mergeCell ref="E5:I5"/>
    <mergeCell ref="J5:J9"/>
    <mergeCell ref="A13:D13"/>
  </mergeCells>
  <printOptions horizontalCentered="1"/>
  <pageMargins left="0.5118110236220472" right="0.3937007874015748" top="0.7874015748031497" bottom="0.7874015748031497" header="0" footer="0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view="pageBreakPreview" zoomScale="60" zoomScalePageLayoutView="0" workbookViewId="0" topLeftCell="A1">
      <selection activeCell="B1" sqref="B1"/>
    </sheetView>
  </sheetViews>
  <sheetFormatPr defaultColWidth="9.00390625" defaultRowHeight="12.75"/>
  <cols>
    <col min="1" max="1" width="6.25390625" style="112" customWidth="1"/>
    <col min="2" max="2" width="43.25390625" style="112" customWidth="1"/>
    <col min="3" max="3" width="15.375" style="112" customWidth="1"/>
    <col min="4" max="4" width="16.75390625" style="112" customWidth="1"/>
    <col min="5" max="5" width="14.25390625" style="112" customWidth="1"/>
    <col min="6" max="6" width="18.25390625" style="112" customWidth="1"/>
    <col min="7" max="16384" width="9.125" style="112" customWidth="1"/>
  </cols>
  <sheetData>
    <row r="1" spans="3:7" ht="65.25" customHeight="1">
      <c r="C1" s="320" t="s">
        <v>496</v>
      </c>
      <c r="D1" s="320"/>
      <c r="E1" s="320"/>
      <c r="F1" s="320"/>
      <c r="G1" s="33"/>
    </row>
    <row r="3" spans="1:6" ht="35.25" customHeight="1">
      <c r="A3" s="293" t="s">
        <v>563</v>
      </c>
      <c r="B3" s="293"/>
      <c r="C3" s="293"/>
      <c r="D3" s="293"/>
      <c r="E3" s="293"/>
      <c r="F3" s="293"/>
    </row>
    <row r="4" spans="1:6" ht="25.5" customHeight="1">
      <c r="A4" s="113"/>
      <c r="B4" s="113"/>
      <c r="C4" s="113"/>
      <c r="D4" s="113"/>
      <c r="E4" s="113"/>
      <c r="F4" s="113"/>
    </row>
    <row r="5" ht="15">
      <c r="F5" s="114" t="s">
        <v>63</v>
      </c>
    </row>
    <row r="6" spans="1:6" ht="48" customHeight="1">
      <c r="A6" s="294" t="s">
        <v>64</v>
      </c>
      <c r="B6" s="294" t="s">
        <v>65</v>
      </c>
      <c r="C6" s="294" t="s">
        <v>81</v>
      </c>
      <c r="D6" s="294" t="s">
        <v>83</v>
      </c>
      <c r="E6" s="294"/>
      <c r="F6" s="294"/>
    </row>
    <row r="7" spans="1:6" ht="27.75" customHeight="1">
      <c r="A7" s="294"/>
      <c r="B7" s="294"/>
      <c r="C7" s="294"/>
      <c r="D7" s="115" t="s">
        <v>66</v>
      </c>
      <c r="E7" s="115" t="s">
        <v>82</v>
      </c>
      <c r="F7" s="115" t="s">
        <v>84</v>
      </c>
    </row>
    <row r="8" spans="1:6" ht="15">
      <c r="A8" s="116" t="s">
        <v>67</v>
      </c>
      <c r="B8" s="117" t="s">
        <v>68</v>
      </c>
      <c r="C8" s="118">
        <v>373270</v>
      </c>
      <c r="D8" s="118">
        <v>136227</v>
      </c>
      <c r="E8" s="118"/>
      <c r="F8" s="118"/>
    </row>
    <row r="9" spans="1:6" ht="15">
      <c r="A9" s="117"/>
      <c r="B9" s="119" t="s">
        <v>69</v>
      </c>
      <c r="C9" s="118"/>
      <c r="D9" s="118"/>
      <c r="E9" s="118"/>
      <c r="F9" s="118"/>
    </row>
    <row r="10" spans="1:6" ht="15">
      <c r="A10" s="117"/>
      <c r="B10" s="119" t="s">
        <v>70</v>
      </c>
      <c r="C10" s="118"/>
      <c r="D10" s="118"/>
      <c r="E10" s="118"/>
      <c r="F10" s="118"/>
    </row>
    <row r="11" spans="1:6" ht="15">
      <c r="A11" s="120"/>
      <c r="B11" s="121" t="s">
        <v>71</v>
      </c>
      <c r="C11" s="122">
        <v>373270</v>
      </c>
      <c r="D11" s="122">
        <v>136277</v>
      </c>
      <c r="E11" s="122"/>
      <c r="F11" s="122"/>
    </row>
    <row r="12" spans="1:6" ht="15">
      <c r="A12" s="116" t="s">
        <v>72</v>
      </c>
      <c r="B12" s="117" t="s">
        <v>73</v>
      </c>
      <c r="C12" s="118">
        <v>13006349</v>
      </c>
      <c r="D12" s="118">
        <v>18886428</v>
      </c>
      <c r="E12" s="118">
        <v>20032878</v>
      </c>
      <c r="F12" s="118">
        <f>SUM(D12:E12)</f>
        <v>38919306</v>
      </c>
    </row>
    <row r="13" spans="1:6" ht="15">
      <c r="A13" s="117"/>
      <c r="B13" s="119" t="s">
        <v>69</v>
      </c>
      <c r="C13" s="118">
        <v>3379930</v>
      </c>
      <c r="D13" s="118">
        <v>5528301</v>
      </c>
      <c r="E13" s="118">
        <v>8013152</v>
      </c>
      <c r="F13" s="118">
        <f>SUM(D13:E13)</f>
        <v>13541453</v>
      </c>
    </row>
    <row r="14" spans="1:6" ht="15">
      <c r="A14" s="117"/>
      <c r="B14" s="119" t="s">
        <v>70</v>
      </c>
      <c r="C14" s="118">
        <v>1200000</v>
      </c>
      <c r="D14" s="118">
        <v>397723</v>
      </c>
      <c r="E14" s="118"/>
      <c r="F14" s="118"/>
    </row>
    <row r="15" spans="1:6" ht="15">
      <c r="A15" s="120"/>
      <c r="B15" s="121" t="s">
        <v>71</v>
      </c>
      <c r="C15" s="122">
        <v>8426419</v>
      </c>
      <c r="D15" s="122">
        <v>12960403</v>
      </c>
      <c r="E15" s="122">
        <v>12019726</v>
      </c>
      <c r="F15" s="122">
        <f>SUM(D15:E15)</f>
        <v>24980129</v>
      </c>
    </row>
    <row r="16" spans="1:6" s="32" customFormat="1" ht="15">
      <c r="A16" s="123"/>
      <c r="B16" s="124" t="s">
        <v>74</v>
      </c>
      <c r="C16" s="125">
        <f>SUM(C8+C12)</f>
        <v>13379619</v>
      </c>
      <c r="D16" s="125">
        <f>SUM(D8+D12)</f>
        <v>19022655</v>
      </c>
      <c r="E16" s="125">
        <f>SUM(E8+E12)</f>
        <v>20032878</v>
      </c>
      <c r="F16" s="125">
        <f>SUM(D16:E16)</f>
        <v>39055533</v>
      </c>
    </row>
    <row r="17" spans="1:6" s="32" customFormat="1" ht="15">
      <c r="A17" s="124"/>
      <c r="B17" s="126" t="s">
        <v>69</v>
      </c>
      <c r="C17" s="125">
        <f>C13</f>
        <v>3379930</v>
      </c>
      <c r="D17" s="125">
        <f>D13</f>
        <v>5528301</v>
      </c>
      <c r="E17" s="125">
        <f>E13</f>
        <v>8013152</v>
      </c>
      <c r="F17" s="125">
        <f>F13</f>
        <v>13541453</v>
      </c>
    </row>
    <row r="18" spans="1:6" s="32" customFormat="1" ht="15">
      <c r="A18" s="124"/>
      <c r="B18" s="126" t="s">
        <v>70</v>
      </c>
      <c r="C18" s="125">
        <f>SUM(C10+C176)</f>
        <v>0</v>
      </c>
      <c r="D18" s="125">
        <f>SUM(D10+D176)</f>
        <v>0</v>
      </c>
      <c r="E18" s="125">
        <f>SUM(E10+E176)</f>
        <v>0</v>
      </c>
      <c r="F18" s="125">
        <f>SUM(F10+F176)</f>
        <v>0</v>
      </c>
    </row>
    <row r="19" spans="1:6" s="32" customFormat="1" ht="15">
      <c r="A19" s="127"/>
      <c r="B19" s="128" t="s">
        <v>71</v>
      </c>
      <c r="C19" s="129">
        <f>SUM(C11+C15)</f>
        <v>8799689</v>
      </c>
      <c r="D19" s="129">
        <f>SUM(D11+D15)</f>
        <v>13096680</v>
      </c>
      <c r="E19" s="129">
        <f>SUM(E11+E15)</f>
        <v>12019726</v>
      </c>
      <c r="F19" s="129">
        <f>SUM(F11+F15)</f>
        <v>24980129</v>
      </c>
    </row>
  </sheetData>
  <sheetProtection/>
  <mergeCells count="6">
    <mergeCell ref="C1:F1"/>
    <mergeCell ref="A3:F3"/>
    <mergeCell ref="A6:A7"/>
    <mergeCell ref="B6:B7"/>
    <mergeCell ref="C6:C7"/>
    <mergeCell ref="D6:F6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view="pageBreakPreview" zoomScale="60" zoomScaleNormal="85" zoomScalePageLayoutView="0" workbookViewId="0" topLeftCell="A1">
      <selection activeCell="K7" sqref="K7"/>
    </sheetView>
  </sheetViews>
  <sheetFormatPr defaultColWidth="9.00390625" defaultRowHeight="12.75"/>
  <cols>
    <col min="1" max="1" width="6.375" style="10" customWidth="1"/>
    <col min="2" max="2" width="35.375" style="10" customWidth="1"/>
    <col min="3" max="3" width="15.125" style="10" customWidth="1"/>
    <col min="4" max="4" width="18.00390625" style="10" customWidth="1"/>
    <col min="5" max="5" width="9.125" style="10" customWidth="1"/>
    <col min="6" max="6" width="11.75390625" style="10" customWidth="1"/>
    <col min="7" max="7" width="32.375" style="10" customWidth="1"/>
    <col min="8" max="8" width="12.125" style="10" customWidth="1"/>
    <col min="9" max="9" width="16.375" style="10" customWidth="1"/>
    <col min="10" max="10" width="15.875" style="10" customWidth="1"/>
    <col min="11" max="11" width="11.875" style="10" customWidth="1"/>
    <col min="12" max="16384" width="9.125" style="10" customWidth="1"/>
  </cols>
  <sheetData>
    <row r="1" spans="8:14" s="9" customFormat="1" ht="78.75" customHeight="1">
      <c r="H1" s="320" t="s">
        <v>504</v>
      </c>
      <c r="I1" s="320"/>
      <c r="J1" s="320"/>
      <c r="K1" s="320"/>
      <c r="L1" s="320"/>
      <c r="M1" s="320"/>
      <c r="N1" s="33"/>
    </row>
    <row r="2" spans="10:13" s="9" customFormat="1" ht="12">
      <c r="J2" s="19"/>
      <c r="K2" s="19"/>
      <c r="L2" s="19"/>
      <c r="M2" s="19"/>
    </row>
    <row r="3" spans="1:13" s="18" customFormat="1" ht="36" customHeight="1">
      <c r="A3" s="293" t="s">
        <v>86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</row>
    <row r="4" spans="1:13" ht="1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4" t="s">
        <v>63</v>
      </c>
    </row>
    <row r="6" spans="1:13" ht="83.25" customHeight="1">
      <c r="A6" s="294" t="s">
        <v>64</v>
      </c>
      <c r="B6" s="294" t="s">
        <v>75</v>
      </c>
      <c r="C6" s="294" t="s">
        <v>76</v>
      </c>
      <c r="D6" s="253" t="s">
        <v>20</v>
      </c>
      <c r="E6" s="294" t="s">
        <v>1</v>
      </c>
      <c r="F6" s="253" t="s">
        <v>2</v>
      </c>
      <c r="G6" s="294" t="s">
        <v>77</v>
      </c>
      <c r="H6" s="294"/>
      <c r="I6" s="253" t="s">
        <v>85</v>
      </c>
      <c r="J6" s="294" t="s">
        <v>81</v>
      </c>
      <c r="K6" s="294" t="s">
        <v>87</v>
      </c>
      <c r="L6" s="294"/>
      <c r="M6" s="294"/>
    </row>
    <row r="7" spans="1:13" ht="45">
      <c r="A7" s="294"/>
      <c r="B7" s="294"/>
      <c r="C7" s="294"/>
      <c r="D7" s="254"/>
      <c r="E7" s="294"/>
      <c r="F7" s="254"/>
      <c r="G7" s="115" t="s">
        <v>78</v>
      </c>
      <c r="H7" s="115" t="s">
        <v>79</v>
      </c>
      <c r="I7" s="254"/>
      <c r="J7" s="294"/>
      <c r="K7" s="115" t="s">
        <v>66</v>
      </c>
      <c r="L7" s="115" t="s">
        <v>82</v>
      </c>
      <c r="M7" s="115" t="s">
        <v>88</v>
      </c>
    </row>
    <row r="8" spans="1:13" ht="30">
      <c r="A8" s="131" t="s">
        <v>6</v>
      </c>
      <c r="B8" s="132" t="s">
        <v>497</v>
      </c>
      <c r="C8" s="340" t="s">
        <v>388</v>
      </c>
      <c r="D8" s="253" t="s">
        <v>392</v>
      </c>
      <c r="E8" s="340">
        <v>801</v>
      </c>
      <c r="F8" s="340">
        <v>80140</v>
      </c>
      <c r="G8" s="131" t="s">
        <v>80</v>
      </c>
      <c r="H8" s="133">
        <v>147489</v>
      </c>
      <c r="I8" s="133">
        <v>117391</v>
      </c>
      <c r="J8" s="133">
        <v>29498</v>
      </c>
      <c r="K8" s="133"/>
      <c r="L8" s="133"/>
      <c r="M8" s="133"/>
    </row>
    <row r="9" spans="1:13" ht="15">
      <c r="A9" s="117"/>
      <c r="B9" s="134" t="s">
        <v>389</v>
      </c>
      <c r="C9" s="337"/>
      <c r="D9" s="339"/>
      <c r="E9" s="337"/>
      <c r="F9" s="337"/>
      <c r="G9" s="119" t="s">
        <v>69</v>
      </c>
      <c r="H9" s="118"/>
      <c r="I9" s="118"/>
      <c r="J9" s="118"/>
      <c r="K9" s="118"/>
      <c r="L9" s="118"/>
      <c r="M9" s="118"/>
    </row>
    <row r="10" spans="1:13" ht="15">
      <c r="A10" s="117"/>
      <c r="B10" s="134" t="s">
        <v>498</v>
      </c>
      <c r="C10" s="337"/>
      <c r="D10" s="339"/>
      <c r="E10" s="337"/>
      <c r="F10" s="337"/>
      <c r="G10" s="119" t="s">
        <v>70</v>
      </c>
      <c r="H10" s="118"/>
      <c r="I10" s="118"/>
      <c r="J10" s="118"/>
      <c r="K10" s="118"/>
      <c r="L10" s="118"/>
      <c r="M10" s="118"/>
    </row>
    <row r="11" spans="1:13" ht="45">
      <c r="A11" s="117"/>
      <c r="B11" s="134" t="s">
        <v>499</v>
      </c>
      <c r="C11" s="337"/>
      <c r="D11" s="339"/>
      <c r="E11" s="337"/>
      <c r="F11" s="337"/>
      <c r="G11" s="135" t="s">
        <v>71</v>
      </c>
      <c r="H11" s="118">
        <v>147489</v>
      </c>
      <c r="I11" s="118">
        <v>117391</v>
      </c>
      <c r="J11" s="118">
        <v>29498</v>
      </c>
      <c r="K11" s="118"/>
      <c r="L11" s="118"/>
      <c r="M11" s="118"/>
    </row>
    <row r="12" spans="1:13" ht="15">
      <c r="A12" s="117"/>
      <c r="B12" s="134"/>
      <c r="C12" s="338"/>
      <c r="D12" s="254"/>
      <c r="E12" s="338"/>
      <c r="F12" s="338"/>
      <c r="G12" s="117"/>
      <c r="H12" s="118"/>
      <c r="I12" s="118"/>
      <c r="J12" s="118"/>
      <c r="K12" s="118"/>
      <c r="L12" s="118"/>
      <c r="M12" s="118"/>
    </row>
    <row r="13" spans="1:13" ht="30">
      <c r="A13" s="131" t="s">
        <v>7</v>
      </c>
      <c r="B13" s="132" t="s">
        <v>500</v>
      </c>
      <c r="C13" s="253" t="s">
        <v>418</v>
      </c>
      <c r="D13" s="253" t="s">
        <v>419</v>
      </c>
      <c r="E13" s="340">
        <v>853</v>
      </c>
      <c r="F13" s="340">
        <v>85333</v>
      </c>
      <c r="G13" s="131" t="s">
        <v>80</v>
      </c>
      <c r="H13" s="133">
        <v>673751</v>
      </c>
      <c r="I13" s="133">
        <v>193752</v>
      </c>
      <c r="J13" s="133">
        <v>343772</v>
      </c>
      <c r="K13" s="133">
        <v>136227</v>
      </c>
      <c r="L13" s="133"/>
      <c r="M13" s="133"/>
    </row>
    <row r="14" spans="1:13" ht="15">
      <c r="A14" s="117"/>
      <c r="B14" s="134" t="s">
        <v>501</v>
      </c>
      <c r="C14" s="337"/>
      <c r="D14" s="339"/>
      <c r="E14" s="337"/>
      <c r="F14" s="337"/>
      <c r="G14" s="119" t="s">
        <v>69</v>
      </c>
      <c r="H14" s="118"/>
      <c r="I14" s="118"/>
      <c r="J14" s="118"/>
      <c r="K14" s="118"/>
      <c r="L14" s="118"/>
      <c r="M14" s="118"/>
    </row>
    <row r="15" spans="1:13" ht="15">
      <c r="A15" s="117"/>
      <c r="B15" s="134" t="s">
        <v>502</v>
      </c>
      <c r="C15" s="337"/>
      <c r="D15" s="339"/>
      <c r="E15" s="337"/>
      <c r="F15" s="337"/>
      <c r="G15" s="119" t="s">
        <v>70</v>
      </c>
      <c r="H15" s="118"/>
      <c r="I15" s="118"/>
      <c r="J15" s="118"/>
      <c r="K15" s="118"/>
      <c r="L15" s="118"/>
      <c r="M15" s="118"/>
    </row>
    <row r="16" spans="1:13" ht="30">
      <c r="A16" s="117"/>
      <c r="B16" s="134" t="s">
        <v>503</v>
      </c>
      <c r="C16" s="337"/>
      <c r="D16" s="339"/>
      <c r="E16" s="337"/>
      <c r="F16" s="337"/>
      <c r="G16" s="135" t="s">
        <v>71</v>
      </c>
      <c r="H16" s="118">
        <v>673751</v>
      </c>
      <c r="I16" s="118">
        <v>193752</v>
      </c>
      <c r="J16" s="118">
        <v>343772</v>
      </c>
      <c r="K16" s="118">
        <v>136277</v>
      </c>
      <c r="L16" s="118"/>
      <c r="M16" s="118"/>
    </row>
    <row r="17" spans="1:13" ht="15">
      <c r="A17" s="120"/>
      <c r="B17" s="136"/>
      <c r="C17" s="338"/>
      <c r="D17" s="254"/>
      <c r="E17" s="338"/>
      <c r="F17" s="338"/>
      <c r="G17" s="120"/>
      <c r="H17" s="122"/>
      <c r="I17" s="122"/>
      <c r="J17" s="122"/>
      <c r="K17" s="122"/>
      <c r="L17" s="122"/>
      <c r="M17" s="122"/>
    </row>
    <row r="18" spans="1:13" s="18" customFormat="1" ht="15">
      <c r="A18" s="124"/>
      <c r="B18" s="137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</row>
    <row r="19" spans="1:13" s="18" customFormat="1" ht="15">
      <c r="A19" s="124"/>
      <c r="B19" s="137" t="s">
        <v>68</v>
      </c>
      <c r="C19" s="124"/>
      <c r="D19" s="124"/>
      <c r="E19" s="124"/>
      <c r="F19" s="124"/>
      <c r="G19" s="124"/>
      <c r="H19" s="125">
        <f aca="true" t="shared" si="0" ref="H19:M19">SUM(H8+H13)</f>
        <v>821240</v>
      </c>
      <c r="I19" s="125">
        <f t="shared" si="0"/>
        <v>311143</v>
      </c>
      <c r="J19" s="125">
        <f t="shared" si="0"/>
        <v>373270</v>
      </c>
      <c r="K19" s="125">
        <f t="shared" si="0"/>
        <v>136227</v>
      </c>
      <c r="L19" s="125">
        <f t="shared" si="0"/>
        <v>0</v>
      </c>
      <c r="M19" s="125">
        <f t="shared" si="0"/>
        <v>0</v>
      </c>
    </row>
    <row r="20" spans="1:13" s="18" customFormat="1" ht="15">
      <c r="A20" s="124"/>
      <c r="B20" s="138" t="s">
        <v>69</v>
      </c>
      <c r="C20" s="124"/>
      <c r="D20" s="124"/>
      <c r="E20" s="124"/>
      <c r="F20" s="124"/>
      <c r="G20" s="124"/>
      <c r="H20" s="125"/>
      <c r="I20" s="125"/>
      <c r="J20" s="125"/>
      <c r="K20" s="125"/>
      <c r="L20" s="125"/>
      <c r="M20" s="125"/>
    </row>
    <row r="21" spans="1:13" s="18" customFormat="1" ht="15">
      <c r="A21" s="124"/>
      <c r="B21" s="138" t="s">
        <v>70</v>
      </c>
      <c r="C21" s="124"/>
      <c r="D21" s="124"/>
      <c r="E21" s="124"/>
      <c r="F21" s="124"/>
      <c r="G21" s="124"/>
      <c r="H21" s="125"/>
      <c r="I21" s="125"/>
      <c r="J21" s="125"/>
      <c r="K21" s="125"/>
      <c r="L21" s="125"/>
      <c r="M21" s="125"/>
    </row>
    <row r="22" spans="1:13" s="18" customFormat="1" ht="36" customHeight="1">
      <c r="A22" s="127"/>
      <c r="B22" s="139" t="s">
        <v>71</v>
      </c>
      <c r="C22" s="127"/>
      <c r="D22" s="127"/>
      <c r="E22" s="127"/>
      <c r="F22" s="127"/>
      <c r="G22" s="127"/>
      <c r="H22" s="129">
        <f aca="true" t="shared" si="1" ref="H22:M22">SUM(H11+H16)</f>
        <v>821240</v>
      </c>
      <c r="I22" s="129">
        <f t="shared" si="1"/>
        <v>311143</v>
      </c>
      <c r="J22" s="129">
        <f t="shared" si="1"/>
        <v>373270</v>
      </c>
      <c r="K22" s="129">
        <f t="shared" si="1"/>
        <v>136277</v>
      </c>
      <c r="L22" s="129">
        <f t="shared" si="1"/>
        <v>0</v>
      </c>
      <c r="M22" s="129">
        <f t="shared" si="1"/>
        <v>0</v>
      </c>
    </row>
  </sheetData>
  <sheetProtection/>
  <mergeCells count="20">
    <mergeCell ref="I6:I7"/>
    <mergeCell ref="J6:J7"/>
    <mergeCell ref="C8:C12"/>
    <mergeCell ref="D8:D12"/>
    <mergeCell ref="E8:E12"/>
    <mergeCell ref="F8:F12"/>
    <mergeCell ref="C13:C17"/>
    <mergeCell ref="D13:D17"/>
    <mergeCell ref="E13:E17"/>
    <mergeCell ref="F13:F17"/>
    <mergeCell ref="H1:M1"/>
    <mergeCell ref="K6:M6"/>
    <mergeCell ref="A3:M3"/>
    <mergeCell ref="A6:A7"/>
    <mergeCell ref="B6:B7"/>
    <mergeCell ref="C6:C7"/>
    <mergeCell ref="D6:D7"/>
    <mergeCell ref="E6:E7"/>
    <mergeCell ref="F6:F7"/>
    <mergeCell ref="G6:H6"/>
  </mergeCells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7"/>
  <sheetViews>
    <sheetView tabSelected="1" view="pageBreakPreview" zoomScale="60" zoomScalePageLayoutView="0" workbookViewId="0" topLeftCell="A34">
      <selection activeCell="B6" sqref="B6:B7"/>
    </sheetView>
  </sheetViews>
  <sheetFormatPr defaultColWidth="9.00390625" defaultRowHeight="12.75"/>
  <cols>
    <col min="1" max="1" width="4.625" style="386" customWidth="1"/>
    <col min="2" max="2" width="114.125" style="386" customWidth="1"/>
    <col min="3" max="3" width="15.375" style="386" customWidth="1"/>
    <col min="4" max="4" width="21.75390625" style="386" customWidth="1"/>
    <col min="5" max="5" width="8.375" style="386" customWidth="1"/>
    <col min="6" max="6" width="13.125" style="386" customWidth="1"/>
    <col min="7" max="7" width="39.625" style="386" customWidth="1"/>
    <col min="8" max="8" width="17.125" style="386" customWidth="1"/>
    <col min="9" max="9" width="21.625" style="386" customWidth="1"/>
    <col min="10" max="10" width="17.625" style="386" customWidth="1"/>
    <col min="11" max="11" width="19.75390625" style="386" customWidth="1"/>
    <col min="12" max="12" width="17.875" style="386" customWidth="1"/>
    <col min="13" max="13" width="18.25390625" style="386" customWidth="1"/>
    <col min="14" max="16384" width="9.125" style="386" customWidth="1"/>
  </cols>
  <sheetData>
    <row r="1" spans="8:13" ht="75.75" customHeight="1">
      <c r="H1" s="387" t="s">
        <v>505</v>
      </c>
      <c r="I1" s="387"/>
      <c r="J1" s="387"/>
      <c r="K1" s="387"/>
      <c r="L1" s="387"/>
      <c r="M1" s="387"/>
    </row>
    <row r="3" spans="1:13" s="388" customFormat="1" ht="42.75" customHeight="1">
      <c r="A3" s="293" t="s">
        <v>89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</row>
    <row r="4" spans="1:13" ht="18">
      <c r="A4" s="389"/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</row>
    <row r="5" ht="18">
      <c r="M5" s="390" t="s">
        <v>63</v>
      </c>
    </row>
    <row r="6" spans="1:13" ht="48" customHeight="1">
      <c r="A6" s="391" t="s">
        <v>64</v>
      </c>
      <c r="B6" s="391" t="s">
        <v>75</v>
      </c>
      <c r="C6" s="391" t="s">
        <v>76</v>
      </c>
      <c r="D6" s="392" t="s">
        <v>20</v>
      </c>
      <c r="E6" s="391" t="s">
        <v>1</v>
      </c>
      <c r="F6" s="392" t="s">
        <v>2</v>
      </c>
      <c r="G6" s="391" t="s">
        <v>77</v>
      </c>
      <c r="H6" s="391"/>
      <c r="I6" s="392" t="s">
        <v>85</v>
      </c>
      <c r="J6" s="391" t="s">
        <v>81</v>
      </c>
      <c r="K6" s="391" t="s">
        <v>87</v>
      </c>
      <c r="L6" s="391"/>
      <c r="M6" s="391"/>
    </row>
    <row r="7" spans="1:13" ht="36">
      <c r="A7" s="391"/>
      <c r="B7" s="391"/>
      <c r="C7" s="391"/>
      <c r="D7" s="393"/>
      <c r="E7" s="391"/>
      <c r="F7" s="393"/>
      <c r="G7" s="394" t="s">
        <v>78</v>
      </c>
      <c r="H7" s="394" t="s">
        <v>79</v>
      </c>
      <c r="I7" s="395"/>
      <c r="J7" s="392"/>
      <c r="K7" s="394" t="s">
        <v>66</v>
      </c>
      <c r="L7" s="394" t="s">
        <v>82</v>
      </c>
      <c r="M7" s="394" t="s">
        <v>88</v>
      </c>
    </row>
    <row r="8" spans="1:13" ht="37.5" customHeight="1">
      <c r="A8" s="396" t="s">
        <v>6</v>
      </c>
      <c r="B8" s="397" t="s">
        <v>566</v>
      </c>
      <c r="C8" s="398" t="s">
        <v>413</v>
      </c>
      <c r="D8" s="398" t="s">
        <v>387</v>
      </c>
      <c r="E8" s="398">
        <v>600</v>
      </c>
      <c r="F8" s="399">
        <v>60014</v>
      </c>
      <c r="G8" s="400" t="s">
        <v>80</v>
      </c>
      <c r="H8" s="401">
        <v>13581685</v>
      </c>
      <c r="I8" s="402">
        <v>577716</v>
      </c>
      <c r="J8" s="401">
        <v>1336115</v>
      </c>
      <c r="K8" s="402">
        <v>3784174</v>
      </c>
      <c r="L8" s="401">
        <v>3875713</v>
      </c>
      <c r="M8" s="403">
        <v>4007967</v>
      </c>
    </row>
    <row r="9" spans="1:13" ht="27" customHeight="1">
      <c r="A9" s="404"/>
      <c r="B9" s="405" t="s">
        <v>567</v>
      </c>
      <c r="C9" s="406"/>
      <c r="D9" s="406"/>
      <c r="E9" s="406"/>
      <c r="F9" s="407"/>
      <c r="G9" s="408" t="s">
        <v>69</v>
      </c>
      <c r="H9" s="409">
        <v>5779304</v>
      </c>
      <c r="I9" s="410">
        <v>577716</v>
      </c>
      <c r="J9" s="409">
        <v>534446</v>
      </c>
      <c r="K9" s="410">
        <v>1513670</v>
      </c>
      <c r="L9" s="409">
        <v>1550285</v>
      </c>
      <c r="M9" s="411">
        <v>1603187</v>
      </c>
    </row>
    <row r="10" spans="1:13" ht="28.5" customHeight="1">
      <c r="A10" s="404"/>
      <c r="B10" s="405" t="s">
        <v>568</v>
      </c>
      <c r="C10" s="406"/>
      <c r="D10" s="406"/>
      <c r="E10" s="406"/>
      <c r="F10" s="407"/>
      <c r="G10" s="408" t="s">
        <v>70</v>
      </c>
      <c r="H10" s="409"/>
      <c r="I10" s="410"/>
      <c r="J10" s="409"/>
      <c r="K10" s="410"/>
      <c r="L10" s="409"/>
      <c r="M10" s="411"/>
    </row>
    <row r="11" spans="1:13" ht="45" customHeight="1">
      <c r="A11" s="404"/>
      <c r="B11" s="405" t="s">
        <v>569</v>
      </c>
      <c r="C11" s="406"/>
      <c r="D11" s="406"/>
      <c r="E11" s="406"/>
      <c r="F11" s="407"/>
      <c r="G11" s="412" t="s">
        <v>71</v>
      </c>
      <c r="H11" s="409">
        <v>7802381</v>
      </c>
      <c r="I11" s="410"/>
      <c r="J11" s="409">
        <v>801669</v>
      </c>
      <c r="K11" s="410">
        <v>2270504</v>
      </c>
      <c r="L11" s="409">
        <v>2325428</v>
      </c>
      <c r="M11" s="411">
        <v>2404780</v>
      </c>
    </row>
    <row r="12" spans="1:13" ht="27" customHeight="1">
      <c r="A12" s="413"/>
      <c r="B12" s="414"/>
      <c r="C12" s="415"/>
      <c r="D12" s="415"/>
      <c r="E12" s="415"/>
      <c r="F12" s="416"/>
      <c r="G12" s="417"/>
      <c r="H12" s="418"/>
      <c r="I12" s="419"/>
      <c r="J12" s="418"/>
      <c r="K12" s="419"/>
      <c r="L12" s="418"/>
      <c r="M12" s="420"/>
    </row>
    <row r="13" spans="1:13" ht="36" customHeight="1">
      <c r="A13" s="404" t="s">
        <v>7</v>
      </c>
      <c r="B13" s="397" t="s">
        <v>566</v>
      </c>
      <c r="C13" s="398" t="s">
        <v>414</v>
      </c>
      <c r="D13" s="398" t="s">
        <v>387</v>
      </c>
      <c r="E13" s="398">
        <v>600</v>
      </c>
      <c r="F13" s="398">
        <v>60014</v>
      </c>
      <c r="G13" s="404" t="s">
        <v>80</v>
      </c>
      <c r="H13" s="409">
        <v>13391734</v>
      </c>
      <c r="I13" s="409">
        <v>2022100</v>
      </c>
      <c r="J13" s="409">
        <v>1455904</v>
      </c>
      <c r="K13" s="409">
        <v>2565813</v>
      </c>
      <c r="L13" s="409">
        <v>6847917</v>
      </c>
      <c r="M13" s="409">
        <v>500000</v>
      </c>
    </row>
    <row r="14" spans="1:13" ht="29.25" customHeight="1">
      <c r="A14" s="404"/>
      <c r="B14" s="405" t="s">
        <v>567</v>
      </c>
      <c r="C14" s="406"/>
      <c r="D14" s="406"/>
      <c r="E14" s="406"/>
      <c r="F14" s="406"/>
      <c r="G14" s="421" t="s">
        <v>69</v>
      </c>
      <c r="H14" s="409">
        <v>6869954</v>
      </c>
      <c r="I14" s="409">
        <v>2022100</v>
      </c>
      <c r="J14" s="409">
        <v>582362</v>
      </c>
      <c r="K14" s="409">
        <v>1026325</v>
      </c>
      <c r="L14" s="409">
        <v>2739167</v>
      </c>
      <c r="M14" s="409">
        <v>500000</v>
      </c>
    </row>
    <row r="15" spans="1:13" ht="47.25" customHeight="1">
      <c r="A15" s="404"/>
      <c r="B15" s="405" t="s">
        <v>570</v>
      </c>
      <c r="C15" s="406"/>
      <c r="D15" s="406"/>
      <c r="E15" s="406"/>
      <c r="F15" s="406"/>
      <c r="G15" s="421" t="s">
        <v>70</v>
      </c>
      <c r="H15" s="409"/>
      <c r="I15" s="409"/>
      <c r="J15" s="409"/>
      <c r="K15" s="409"/>
      <c r="L15" s="409"/>
      <c r="M15" s="409"/>
    </row>
    <row r="16" spans="1:13" ht="43.5" customHeight="1">
      <c r="A16" s="404"/>
      <c r="B16" s="405" t="s">
        <v>571</v>
      </c>
      <c r="C16" s="406"/>
      <c r="D16" s="406"/>
      <c r="E16" s="406"/>
      <c r="F16" s="406"/>
      <c r="G16" s="422" t="s">
        <v>71</v>
      </c>
      <c r="H16" s="409">
        <v>6521780</v>
      </c>
      <c r="I16" s="409"/>
      <c r="J16" s="409">
        <v>873542</v>
      </c>
      <c r="K16" s="409">
        <v>1539488</v>
      </c>
      <c r="L16" s="409">
        <v>4108750</v>
      </c>
      <c r="M16" s="409"/>
    </row>
    <row r="17" spans="1:13" ht="18">
      <c r="A17" s="413"/>
      <c r="B17" s="405"/>
      <c r="C17" s="423"/>
      <c r="D17" s="423"/>
      <c r="E17" s="423"/>
      <c r="F17" s="423"/>
      <c r="G17" s="413"/>
      <c r="H17" s="418"/>
      <c r="I17" s="418"/>
      <c r="J17" s="418"/>
      <c r="K17" s="418"/>
      <c r="L17" s="418"/>
      <c r="M17" s="418"/>
    </row>
    <row r="18" spans="1:13" ht="45" customHeight="1">
      <c r="A18" s="404" t="s">
        <v>8</v>
      </c>
      <c r="B18" s="397" t="s">
        <v>566</v>
      </c>
      <c r="C18" s="406" t="s">
        <v>413</v>
      </c>
      <c r="D18" s="406" t="s">
        <v>387</v>
      </c>
      <c r="E18" s="406">
        <v>600</v>
      </c>
      <c r="F18" s="406">
        <v>60014</v>
      </c>
      <c r="G18" s="396" t="s">
        <v>80</v>
      </c>
      <c r="H18" s="409">
        <v>12787946</v>
      </c>
      <c r="I18" s="409">
        <v>639680</v>
      </c>
      <c r="J18" s="409">
        <v>1494694</v>
      </c>
      <c r="K18" s="409">
        <v>4357975</v>
      </c>
      <c r="L18" s="409">
        <v>4500831</v>
      </c>
      <c r="M18" s="409">
        <v>1794766</v>
      </c>
    </row>
    <row r="19" spans="1:13" ht="27.75" customHeight="1">
      <c r="A19" s="404"/>
      <c r="B19" s="405" t="s">
        <v>572</v>
      </c>
      <c r="C19" s="406"/>
      <c r="D19" s="406"/>
      <c r="E19" s="406"/>
      <c r="F19" s="406"/>
      <c r="G19" s="421" t="s">
        <v>69</v>
      </c>
      <c r="H19" s="409">
        <v>5498987</v>
      </c>
      <c r="I19" s="409">
        <v>639680</v>
      </c>
      <c r="J19" s="409">
        <v>597878</v>
      </c>
      <c r="K19" s="409">
        <v>1743190</v>
      </c>
      <c r="L19" s="409">
        <v>1800333</v>
      </c>
      <c r="M19" s="409">
        <v>717906</v>
      </c>
    </row>
    <row r="20" spans="1:13" ht="32.25" customHeight="1">
      <c r="A20" s="404"/>
      <c r="B20" s="405" t="s">
        <v>573</v>
      </c>
      <c r="C20" s="406"/>
      <c r="D20" s="406"/>
      <c r="E20" s="406"/>
      <c r="F20" s="406"/>
      <c r="G20" s="421" t="s">
        <v>70</v>
      </c>
      <c r="H20" s="409"/>
      <c r="I20" s="409"/>
      <c r="J20" s="409"/>
      <c r="K20" s="409"/>
      <c r="L20" s="409"/>
      <c r="M20" s="409"/>
    </row>
    <row r="21" spans="1:13" ht="42" customHeight="1">
      <c r="A21" s="404"/>
      <c r="B21" s="405" t="s">
        <v>574</v>
      </c>
      <c r="C21" s="406"/>
      <c r="D21" s="406"/>
      <c r="E21" s="406"/>
      <c r="F21" s="406"/>
      <c r="G21" s="422" t="s">
        <v>71</v>
      </c>
      <c r="H21" s="409">
        <v>7288959</v>
      </c>
      <c r="I21" s="409"/>
      <c r="J21" s="409">
        <v>896816</v>
      </c>
      <c r="K21" s="409">
        <v>2614785</v>
      </c>
      <c r="L21" s="409">
        <v>2700498</v>
      </c>
      <c r="M21" s="409">
        <v>1076860</v>
      </c>
    </row>
    <row r="22" spans="1:13" ht="20.25" customHeight="1">
      <c r="A22" s="413"/>
      <c r="B22" s="414"/>
      <c r="C22" s="415"/>
      <c r="D22" s="415"/>
      <c r="E22" s="415"/>
      <c r="F22" s="415"/>
      <c r="G22" s="413"/>
      <c r="H22" s="418"/>
      <c r="I22" s="418"/>
      <c r="J22" s="418"/>
      <c r="K22" s="418"/>
      <c r="L22" s="418"/>
      <c r="M22" s="418"/>
    </row>
    <row r="23" spans="1:13" ht="36" customHeight="1">
      <c r="A23" s="404" t="s">
        <v>0</v>
      </c>
      <c r="B23" s="397" t="s">
        <v>566</v>
      </c>
      <c r="C23" s="398" t="s">
        <v>411</v>
      </c>
      <c r="D23" s="398" t="s">
        <v>387</v>
      </c>
      <c r="E23" s="398">
        <v>600</v>
      </c>
      <c r="F23" s="398">
        <v>60014</v>
      </c>
      <c r="G23" s="396" t="s">
        <v>80</v>
      </c>
      <c r="H23" s="409">
        <v>20114125</v>
      </c>
      <c r="I23" s="409">
        <v>26840</v>
      </c>
      <c r="J23" s="409"/>
      <c r="K23" s="409">
        <v>715408</v>
      </c>
      <c r="L23" s="409">
        <v>4808417</v>
      </c>
      <c r="M23" s="409">
        <v>14563460</v>
      </c>
    </row>
    <row r="24" spans="1:13" ht="22.5" customHeight="1">
      <c r="A24" s="404"/>
      <c r="B24" s="405" t="s">
        <v>572</v>
      </c>
      <c r="C24" s="406"/>
      <c r="D24" s="406"/>
      <c r="E24" s="406"/>
      <c r="F24" s="406"/>
      <c r="G24" s="421" t="s">
        <v>69</v>
      </c>
      <c r="H24" s="409">
        <v>8061755</v>
      </c>
      <c r="I24" s="409">
        <v>26840</v>
      </c>
      <c r="J24" s="409"/>
      <c r="K24" s="409">
        <v>286164</v>
      </c>
      <c r="L24" s="409">
        <v>1923367</v>
      </c>
      <c r="M24" s="409">
        <v>5825384</v>
      </c>
    </row>
    <row r="25" spans="1:13" ht="33.75" customHeight="1">
      <c r="A25" s="404"/>
      <c r="B25" s="405" t="s">
        <v>573</v>
      </c>
      <c r="C25" s="406"/>
      <c r="D25" s="406"/>
      <c r="E25" s="406"/>
      <c r="F25" s="406"/>
      <c r="G25" s="421" t="s">
        <v>70</v>
      </c>
      <c r="H25" s="409"/>
      <c r="I25" s="409"/>
      <c r="J25" s="409"/>
      <c r="K25" s="409"/>
      <c r="L25" s="409"/>
      <c r="M25" s="409"/>
    </row>
    <row r="26" spans="1:13" ht="75" customHeight="1">
      <c r="A26" s="404"/>
      <c r="B26" s="405" t="s">
        <v>575</v>
      </c>
      <c r="C26" s="406"/>
      <c r="D26" s="406"/>
      <c r="E26" s="406"/>
      <c r="F26" s="406"/>
      <c r="G26" s="422" t="s">
        <v>71</v>
      </c>
      <c r="H26" s="409">
        <v>12052370</v>
      </c>
      <c r="I26" s="409"/>
      <c r="J26" s="409"/>
      <c r="K26" s="409">
        <v>429244</v>
      </c>
      <c r="L26" s="409">
        <v>2885050</v>
      </c>
      <c r="M26" s="409">
        <v>8738076</v>
      </c>
    </row>
    <row r="27" spans="1:13" ht="25.5" customHeight="1">
      <c r="A27" s="404"/>
      <c r="B27" s="405"/>
      <c r="C27" s="415"/>
      <c r="D27" s="415"/>
      <c r="E27" s="415"/>
      <c r="F27" s="415"/>
      <c r="G27" s="404"/>
      <c r="H27" s="418"/>
      <c r="I27" s="418"/>
      <c r="J27" s="418"/>
      <c r="K27" s="418"/>
      <c r="L27" s="418"/>
      <c r="M27" s="418"/>
    </row>
    <row r="28" spans="1:13" ht="45" customHeight="1">
      <c r="A28" s="396" t="s">
        <v>123</v>
      </c>
      <c r="B28" s="397" t="s">
        <v>576</v>
      </c>
      <c r="C28" s="398" t="s">
        <v>388</v>
      </c>
      <c r="D28" s="398" t="s">
        <v>387</v>
      </c>
      <c r="E28" s="398">
        <v>750</v>
      </c>
      <c r="F28" s="398">
        <v>75020</v>
      </c>
      <c r="G28" s="396" t="s">
        <v>80</v>
      </c>
      <c r="H28" s="409">
        <v>500000</v>
      </c>
      <c r="I28" s="409">
        <v>8540</v>
      </c>
      <c r="J28" s="409">
        <v>491460</v>
      </c>
      <c r="K28" s="409"/>
      <c r="L28" s="409"/>
      <c r="M28" s="409"/>
    </row>
    <row r="29" spans="1:13" ht="42.75" customHeight="1">
      <c r="A29" s="404"/>
      <c r="B29" s="405" t="s">
        <v>577</v>
      </c>
      <c r="C29" s="406"/>
      <c r="D29" s="406"/>
      <c r="E29" s="406"/>
      <c r="F29" s="406"/>
      <c r="G29" s="421" t="s">
        <v>69</v>
      </c>
      <c r="H29" s="409">
        <v>85000</v>
      </c>
      <c r="I29" s="409">
        <v>8540</v>
      </c>
      <c r="J29" s="409">
        <v>76460</v>
      </c>
      <c r="K29" s="409"/>
      <c r="L29" s="409"/>
      <c r="M29" s="409"/>
    </row>
    <row r="30" spans="1:13" ht="22.5" customHeight="1">
      <c r="A30" s="404"/>
      <c r="B30" s="405" t="s">
        <v>578</v>
      </c>
      <c r="C30" s="406"/>
      <c r="D30" s="406"/>
      <c r="E30" s="406"/>
      <c r="F30" s="406"/>
      <c r="G30" s="421" t="s">
        <v>70</v>
      </c>
      <c r="H30" s="409"/>
      <c r="I30" s="409"/>
      <c r="J30" s="409"/>
      <c r="K30" s="409"/>
      <c r="L30" s="409"/>
      <c r="M30" s="409"/>
    </row>
    <row r="31" spans="1:13" ht="54">
      <c r="A31" s="404"/>
      <c r="B31" s="405" t="s">
        <v>579</v>
      </c>
      <c r="C31" s="406"/>
      <c r="D31" s="406"/>
      <c r="E31" s="406"/>
      <c r="F31" s="406"/>
      <c r="G31" s="422" t="s">
        <v>71</v>
      </c>
      <c r="H31" s="409">
        <v>415000</v>
      </c>
      <c r="I31" s="409"/>
      <c r="J31" s="409">
        <v>415000</v>
      </c>
      <c r="K31" s="409"/>
      <c r="L31" s="409"/>
      <c r="M31" s="409"/>
    </row>
    <row r="32" spans="1:13" ht="18">
      <c r="A32" s="413"/>
      <c r="B32" s="414"/>
      <c r="C32" s="415"/>
      <c r="D32" s="415"/>
      <c r="E32" s="415"/>
      <c r="F32" s="415"/>
      <c r="G32" s="404"/>
      <c r="H32" s="409"/>
      <c r="I32" s="409"/>
      <c r="J32" s="409"/>
      <c r="K32" s="409"/>
      <c r="L32" s="409"/>
      <c r="M32" s="409"/>
    </row>
    <row r="33" spans="1:13" ht="39.75" customHeight="1">
      <c r="A33" s="396" t="s">
        <v>137</v>
      </c>
      <c r="B33" s="397" t="s">
        <v>566</v>
      </c>
      <c r="C33" s="398" t="s">
        <v>388</v>
      </c>
      <c r="D33" s="398" t="s">
        <v>387</v>
      </c>
      <c r="E33" s="398">
        <v>851</v>
      </c>
      <c r="F33" s="398">
        <v>85111</v>
      </c>
      <c r="G33" s="396" t="s">
        <v>80</v>
      </c>
      <c r="H33" s="401">
        <v>12438456</v>
      </c>
      <c r="I33" s="401">
        <v>6800000</v>
      </c>
      <c r="J33" s="401">
        <v>5638456</v>
      </c>
      <c r="K33" s="401"/>
      <c r="L33" s="401"/>
      <c r="M33" s="401"/>
    </row>
    <row r="34" spans="1:13" ht="46.5" customHeight="1">
      <c r="A34" s="404"/>
      <c r="B34" s="405" t="s">
        <v>580</v>
      </c>
      <c r="C34" s="406"/>
      <c r="D34" s="406"/>
      <c r="E34" s="406"/>
      <c r="F34" s="406"/>
      <c r="G34" s="421" t="s">
        <v>69</v>
      </c>
      <c r="H34" s="409">
        <v>1868256</v>
      </c>
      <c r="I34" s="409">
        <v>1021360</v>
      </c>
      <c r="J34" s="409">
        <v>846896</v>
      </c>
      <c r="K34" s="409"/>
      <c r="L34" s="409"/>
      <c r="M34" s="409"/>
    </row>
    <row r="35" spans="1:13" ht="36" customHeight="1">
      <c r="A35" s="404"/>
      <c r="B35" s="405" t="s">
        <v>581</v>
      </c>
      <c r="C35" s="406"/>
      <c r="D35" s="406"/>
      <c r="E35" s="406"/>
      <c r="F35" s="406"/>
      <c r="G35" s="421" t="s">
        <v>70</v>
      </c>
      <c r="H35" s="409"/>
      <c r="I35" s="409"/>
      <c r="J35" s="409"/>
      <c r="K35" s="409"/>
      <c r="L35" s="409"/>
      <c r="M35" s="409"/>
    </row>
    <row r="36" spans="1:13" ht="34.5" customHeight="1">
      <c r="A36" s="404"/>
      <c r="B36" s="405" t="s">
        <v>582</v>
      </c>
      <c r="C36" s="406"/>
      <c r="D36" s="406"/>
      <c r="E36" s="406"/>
      <c r="F36" s="406"/>
      <c r="G36" s="422" t="s">
        <v>71</v>
      </c>
      <c r="H36" s="409">
        <v>10570200</v>
      </c>
      <c r="I36" s="409">
        <v>5778640</v>
      </c>
      <c r="J36" s="409">
        <v>4791560</v>
      </c>
      <c r="K36" s="409"/>
      <c r="L36" s="409"/>
      <c r="M36" s="409"/>
    </row>
    <row r="37" spans="1:13" ht="18">
      <c r="A37" s="404"/>
      <c r="B37" s="405"/>
      <c r="C37" s="406"/>
      <c r="D37" s="406"/>
      <c r="E37" s="406"/>
      <c r="F37" s="406"/>
      <c r="G37" s="404"/>
      <c r="H37" s="409"/>
      <c r="I37" s="409"/>
      <c r="J37" s="409"/>
      <c r="K37" s="409"/>
      <c r="L37" s="409"/>
      <c r="M37" s="409"/>
    </row>
    <row r="38" spans="1:13" ht="48.75" customHeight="1">
      <c r="A38" s="396" t="s">
        <v>140</v>
      </c>
      <c r="B38" s="397" t="s">
        <v>583</v>
      </c>
      <c r="C38" s="398" t="s">
        <v>388</v>
      </c>
      <c r="D38" s="398" t="s">
        <v>387</v>
      </c>
      <c r="E38" s="398">
        <v>854</v>
      </c>
      <c r="F38" s="398">
        <v>85403</v>
      </c>
      <c r="G38" s="396" t="s">
        <v>80</v>
      </c>
      <c r="H38" s="401">
        <v>1170000</v>
      </c>
      <c r="I38" s="401">
        <v>90280</v>
      </c>
      <c r="J38" s="401">
        <v>1079720</v>
      </c>
      <c r="K38" s="401"/>
      <c r="L38" s="401"/>
      <c r="M38" s="401"/>
    </row>
    <row r="39" spans="1:13" ht="47.25" customHeight="1">
      <c r="A39" s="404"/>
      <c r="B39" s="405" t="s">
        <v>584</v>
      </c>
      <c r="C39" s="406"/>
      <c r="D39" s="406"/>
      <c r="E39" s="406"/>
      <c r="F39" s="406"/>
      <c r="G39" s="421" t="s">
        <v>69</v>
      </c>
      <c r="H39" s="409">
        <v>468000</v>
      </c>
      <c r="I39" s="409">
        <v>36112</v>
      </c>
      <c r="J39" s="409">
        <v>431888</v>
      </c>
      <c r="K39" s="409"/>
      <c r="L39" s="409"/>
      <c r="M39" s="409"/>
    </row>
    <row r="40" spans="1:13" ht="52.5" customHeight="1">
      <c r="A40" s="404"/>
      <c r="B40" s="405" t="s">
        <v>585</v>
      </c>
      <c r="C40" s="406"/>
      <c r="D40" s="406"/>
      <c r="E40" s="406"/>
      <c r="F40" s="406"/>
      <c r="G40" s="421" t="s">
        <v>70</v>
      </c>
      <c r="H40" s="409"/>
      <c r="I40" s="409"/>
      <c r="J40" s="409"/>
      <c r="K40" s="409"/>
      <c r="L40" s="409"/>
      <c r="M40" s="409"/>
    </row>
    <row r="41" spans="1:13" ht="42" customHeight="1">
      <c r="A41" s="404"/>
      <c r="B41" s="405" t="s">
        <v>586</v>
      </c>
      <c r="C41" s="406"/>
      <c r="D41" s="406"/>
      <c r="E41" s="406"/>
      <c r="F41" s="406"/>
      <c r="G41" s="422" t="s">
        <v>71</v>
      </c>
      <c r="H41" s="409">
        <v>702000</v>
      </c>
      <c r="I41" s="409">
        <v>54168</v>
      </c>
      <c r="J41" s="409">
        <v>647832</v>
      </c>
      <c r="K41" s="409"/>
      <c r="L41" s="409"/>
      <c r="M41" s="409"/>
    </row>
    <row r="42" spans="1:13" ht="23.25" customHeight="1" thickBot="1">
      <c r="A42" s="424"/>
      <c r="B42" s="425"/>
      <c r="C42" s="426"/>
      <c r="D42" s="426"/>
      <c r="E42" s="426"/>
      <c r="F42" s="426"/>
      <c r="G42" s="424"/>
      <c r="H42" s="427"/>
      <c r="I42" s="427"/>
      <c r="J42" s="427"/>
      <c r="K42" s="427"/>
      <c r="L42" s="427"/>
      <c r="M42" s="427"/>
    </row>
    <row r="43" spans="1:13" ht="56.25" customHeight="1" thickTop="1">
      <c r="A43" s="404" t="s">
        <v>143</v>
      </c>
      <c r="B43" s="405" t="s">
        <v>587</v>
      </c>
      <c r="C43" s="406" t="s">
        <v>436</v>
      </c>
      <c r="D43" s="406" t="s">
        <v>387</v>
      </c>
      <c r="E43" s="406">
        <v>921</v>
      </c>
      <c r="F43" s="406">
        <v>92105</v>
      </c>
      <c r="G43" s="404" t="s">
        <v>80</v>
      </c>
      <c r="H43" s="409">
        <v>6145089</v>
      </c>
      <c r="I43" s="409">
        <v>9150</v>
      </c>
      <c r="J43" s="409">
        <v>1510000</v>
      </c>
      <c r="K43" s="409">
        <v>4625939</v>
      </c>
      <c r="L43" s="409"/>
      <c r="M43" s="409"/>
    </row>
    <row r="44" spans="1:13" ht="47.25" customHeight="1">
      <c r="A44" s="404"/>
      <c r="B44" s="405" t="s">
        <v>584</v>
      </c>
      <c r="C44" s="406"/>
      <c r="D44" s="406"/>
      <c r="E44" s="406"/>
      <c r="F44" s="406"/>
      <c r="G44" s="421" t="s">
        <v>69</v>
      </c>
      <c r="H44" s="409">
        <v>860312</v>
      </c>
      <c r="I44" s="409">
        <v>9150</v>
      </c>
      <c r="J44" s="409">
        <v>310000</v>
      </c>
      <c r="K44" s="409">
        <v>541162</v>
      </c>
      <c r="L44" s="409"/>
      <c r="M44" s="409"/>
    </row>
    <row r="45" spans="1:13" ht="34.5" customHeight="1">
      <c r="A45" s="404"/>
      <c r="B45" s="405" t="s">
        <v>588</v>
      </c>
      <c r="C45" s="406"/>
      <c r="D45" s="406"/>
      <c r="E45" s="406"/>
      <c r="F45" s="406"/>
      <c r="G45" s="421" t="s">
        <v>70</v>
      </c>
      <c r="H45" s="409">
        <v>1597723</v>
      </c>
      <c r="I45" s="409"/>
      <c r="J45" s="409">
        <v>1200000</v>
      </c>
      <c r="K45" s="409">
        <v>397723</v>
      </c>
      <c r="L45" s="409"/>
      <c r="M45" s="409"/>
    </row>
    <row r="46" spans="1:13" ht="75.75" customHeight="1">
      <c r="A46" s="404"/>
      <c r="B46" s="405" t="s">
        <v>589</v>
      </c>
      <c r="C46" s="406"/>
      <c r="D46" s="406"/>
      <c r="E46" s="406"/>
      <c r="F46" s="406"/>
      <c r="G46" s="422" t="s">
        <v>71</v>
      </c>
      <c r="H46" s="409">
        <v>3687053</v>
      </c>
      <c r="I46" s="409"/>
      <c r="J46" s="409"/>
      <c r="K46" s="409">
        <v>3687053</v>
      </c>
      <c r="L46" s="409"/>
      <c r="M46" s="409"/>
    </row>
    <row r="47" spans="1:13" ht="18">
      <c r="A47" s="413"/>
      <c r="B47" s="414"/>
      <c r="C47" s="415"/>
      <c r="D47" s="415"/>
      <c r="E47" s="415"/>
      <c r="F47" s="415"/>
      <c r="G47" s="413"/>
      <c r="H47" s="418"/>
      <c r="I47" s="418"/>
      <c r="J47" s="418"/>
      <c r="K47" s="418"/>
      <c r="L47" s="418"/>
      <c r="M47" s="418"/>
    </row>
    <row r="48" spans="1:13" ht="41.25" customHeight="1">
      <c r="A48" s="396" t="s">
        <v>146</v>
      </c>
      <c r="B48" s="397" t="s">
        <v>583</v>
      </c>
      <c r="C48" s="398" t="s">
        <v>436</v>
      </c>
      <c r="D48" s="398" t="s">
        <v>387</v>
      </c>
      <c r="E48" s="398">
        <v>921</v>
      </c>
      <c r="F48" s="398">
        <v>92105</v>
      </c>
      <c r="G48" s="396" t="s">
        <v>80</v>
      </c>
      <c r="H48" s="401">
        <v>2846269</v>
      </c>
      <c r="I48" s="401">
        <v>9150</v>
      </c>
      <c r="J48" s="401"/>
      <c r="K48" s="401">
        <v>2837119</v>
      </c>
      <c r="L48" s="401"/>
      <c r="M48" s="401"/>
    </row>
    <row r="49" spans="1:13" ht="40.5" customHeight="1">
      <c r="A49" s="404"/>
      <c r="B49" s="405" t="s">
        <v>590</v>
      </c>
      <c r="C49" s="406"/>
      <c r="D49" s="406"/>
      <c r="E49" s="406"/>
      <c r="F49" s="406"/>
      <c r="G49" s="421" t="s">
        <v>69</v>
      </c>
      <c r="H49" s="409">
        <v>426940</v>
      </c>
      <c r="I49" s="409">
        <v>9150</v>
      </c>
      <c r="J49" s="409"/>
      <c r="K49" s="409">
        <v>417790</v>
      </c>
      <c r="L49" s="409"/>
      <c r="M49" s="409"/>
    </row>
    <row r="50" spans="1:13" ht="40.5" customHeight="1">
      <c r="A50" s="404"/>
      <c r="B50" s="405" t="s">
        <v>591</v>
      </c>
      <c r="C50" s="406"/>
      <c r="D50" s="406"/>
      <c r="E50" s="406"/>
      <c r="F50" s="406"/>
      <c r="G50" s="421" t="s">
        <v>70</v>
      </c>
      <c r="H50" s="409"/>
      <c r="I50" s="409"/>
      <c r="J50" s="409"/>
      <c r="K50" s="409"/>
      <c r="L50" s="409"/>
      <c r="M50" s="409"/>
    </row>
    <row r="51" spans="1:13" ht="64.5" customHeight="1">
      <c r="A51" s="404"/>
      <c r="B51" s="405" t="s">
        <v>437</v>
      </c>
      <c r="C51" s="406"/>
      <c r="D51" s="406"/>
      <c r="E51" s="406"/>
      <c r="F51" s="406"/>
      <c r="G51" s="422" t="s">
        <v>71</v>
      </c>
      <c r="H51" s="409">
        <v>2419329</v>
      </c>
      <c r="I51" s="409"/>
      <c r="J51" s="409"/>
      <c r="K51" s="409">
        <v>2419329</v>
      </c>
      <c r="L51" s="409"/>
      <c r="M51" s="409"/>
    </row>
    <row r="52" spans="1:13" ht="18">
      <c r="A52" s="413"/>
      <c r="B52" s="414"/>
      <c r="C52" s="415"/>
      <c r="D52" s="415"/>
      <c r="E52" s="415"/>
      <c r="F52" s="415"/>
      <c r="G52" s="413"/>
      <c r="H52" s="418"/>
      <c r="I52" s="418"/>
      <c r="J52" s="418"/>
      <c r="K52" s="418"/>
      <c r="L52" s="418"/>
      <c r="M52" s="418"/>
    </row>
    <row r="53" spans="1:13" ht="18">
      <c r="A53" s="404"/>
      <c r="B53" s="405"/>
      <c r="C53" s="404"/>
      <c r="D53" s="404"/>
      <c r="E53" s="404"/>
      <c r="F53" s="404"/>
      <c r="G53" s="404"/>
      <c r="H53" s="409"/>
      <c r="I53" s="409"/>
      <c r="J53" s="409"/>
      <c r="K53" s="409"/>
      <c r="L53" s="409"/>
      <c r="M53" s="409"/>
    </row>
    <row r="54" spans="1:13" s="388" customFormat="1" ht="18">
      <c r="A54" s="428"/>
      <c r="B54" s="429" t="s">
        <v>73</v>
      </c>
      <c r="C54" s="428"/>
      <c r="D54" s="428"/>
      <c r="E54" s="428"/>
      <c r="F54" s="428"/>
      <c r="G54" s="428"/>
      <c r="H54" s="430">
        <f aca="true" t="shared" si="0" ref="H54:M57">SUM(H8+H13+H18+H23+H28+H33+H38+H43+H48)</f>
        <v>82975304</v>
      </c>
      <c r="I54" s="430">
        <f t="shared" si="0"/>
        <v>10183456</v>
      </c>
      <c r="J54" s="430">
        <f t="shared" si="0"/>
        <v>13006349</v>
      </c>
      <c r="K54" s="430">
        <f t="shared" si="0"/>
        <v>18886428</v>
      </c>
      <c r="L54" s="430">
        <f t="shared" si="0"/>
        <v>20032878</v>
      </c>
      <c r="M54" s="430">
        <f t="shared" si="0"/>
        <v>20866193</v>
      </c>
    </row>
    <row r="55" spans="1:13" s="388" customFormat="1" ht="18">
      <c r="A55" s="428"/>
      <c r="B55" s="431" t="s">
        <v>69</v>
      </c>
      <c r="C55" s="428"/>
      <c r="D55" s="428"/>
      <c r="E55" s="428"/>
      <c r="F55" s="428"/>
      <c r="G55" s="428"/>
      <c r="H55" s="430">
        <f t="shared" si="0"/>
        <v>29918508</v>
      </c>
      <c r="I55" s="430">
        <f t="shared" si="0"/>
        <v>4350648</v>
      </c>
      <c r="J55" s="430">
        <f t="shared" si="0"/>
        <v>3379930</v>
      </c>
      <c r="K55" s="430">
        <f t="shared" si="0"/>
        <v>5528301</v>
      </c>
      <c r="L55" s="430">
        <f t="shared" si="0"/>
        <v>8013152</v>
      </c>
      <c r="M55" s="430">
        <f t="shared" si="0"/>
        <v>8646477</v>
      </c>
    </row>
    <row r="56" spans="1:13" s="388" customFormat="1" ht="18">
      <c r="A56" s="428"/>
      <c r="B56" s="431" t="s">
        <v>70</v>
      </c>
      <c r="C56" s="428"/>
      <c r="D56" s="428"/>
      <c r="E56" s="428"/>
      <c r="F56" s="428"/>
      <c r="G56" s="428"/>
      <c r="H56" s="430">
        <f t="shared" si="0"/>
        <v>1597723</v>
      </c>
      <c r="I56" s="430">
        <f t="shared" si="0"/>
        <v>0</v>
      </c>
      <c r="J56" s="430">
        <f t="shared" si="0"/>
        <v>1200000</v>
      </c>
      <c r="K56" s="430">
        <f t="shared" si="0"/>
        <v>397723</v>
      </c>
      <c r="L56" s="430">
        <f t="shared" si="0"/>
        <v>0</v>
      </c>
      <c r="M56" s="430">
        <f t="shared" si="0"/>
        <v>0</v>
      </c>
    </row>
    <row r="57" spans="1:13" s="388" customFormat="1" ht="18">
      <c r="A57" s="432"/>
      <c r="B57" s="433" t="s">
        <v>71</v>
      </c>
      <c r="C57" s="432"/>
      <c r="D57" s="432"/>
      <c r="E57" s="432"/>
      <c r="F57" s="432"/>
      <c r="G57" s="432"/>
      <c r="H57" s="434">
        <f t="shared" si="0"/>
        <v>51459072</v>
      </c>
      <c r="I57" s="434">
        <f t="shared" si="0"/>
        <v>5832808</v>
      </c>
      <c r="J57" s="434">
        <f t="shared" si="0"/>
        <v>8426419</v>
      </c>
      <c r="K57" s="434">
        <f t="shared" si="0"/>
        <v>12960403</v>
      </c>
      <c r="L57" s="434">
        <f t="shared" si="0"/>
        <v>12019726</v>
      </c>
      <c r="M57" s="434">
        <f t="shared" si="0"/>
        <v>12219716</v>
      </c>
    </row>
  </sheetData>
  <sheetProtection/>
  <mergeCells count="48">
    <mergeCell ref="C48:C52"/>
    <mergeCell ref="D48:D52"/>
    <mergeCell ref="E48:E52"/>
    <mergeCell ref="E28:E32"/>
    <mergeCell ref="F48:F52"/>
    <mergeCell ref="C13:C16"/>
    <mergeCell ref="D13:D16"/>
    <mergeCell ref="E13:E16"/>
    <mergeCell ref="F13:F16"/>
    <mergeCell ref="C33:C37"/>
    <mergeCell ref="D33:D37"/>
    <mergeCell ref="E33:E37"/>
    <mergeCell ref="F33:F37"/>
    <mergeCell ref="D28:D32"/>
    <mergeCell ref="J6:J7"/>
    <mergeCell ref="C8:C12"/>
    <mergeCell ref="D8:D12"/>
    <mergeCell ref="E8:E12"/>
    <mergeCell ref="F8:F12"/>
    <mergeCell ref="K6:M6"/>
    <mergeCell ref="A3:M3"/>
    <mergeCell ref="A6:A7"/>
    <mergeCell ref="B6:B7"/>
    <mergeCell ref="C6:C7"/>
    <mergeCell ref="D6:D7"/>
    <mergeCell ref="E6:E7"/>
    <mergeCell ref="F6:F7"/>
    <mergeCell ref="G6:H6"/>
    <mergeCell ref="I6:I7"/>
    <mergeCell ref="F28:F32"/>
    <mergeCell ref="C18:C22"/>
    <mergeCell ref="D18:D22"/>
    <mergeCell ref="E18:E22"/>
    <mergeCell ref="F18:F22"/>
    <mergeCell ref="F23:F27"/>
    <mergeCell ref="C23:C27"/>
    <mergeCell ref="D23:D27"/>
    <mergeCell ref="E23:E27"/>
    <mergeCell ref="H1:M1"/>
    <mergeCell ref="E38:E42"/>
    <mergeCell ref="F38:F42"/>
    <mergeCell ref="C43:C47"/>
    <mergeCell ref="D43:D47"/>
    <mergeCell ref="E43:E47"/>
    <mergeCell ref="F43:F47"/>
    <mergeCell ref="C38:C42"/>
    <mergeCell ref="D38:D42"/>
    <mergeCell ref="C28:C32"/>
  </mergeCells>
  <printOptions/>
  <pageMargins left="0.7480314960629921" right="0.7480314960629921" top="0.7874015748031497" bottom="0.7874015748031497" header="0" footer="0"/>
  <pageSetup horizontalDpi="600" verticalDpi="600" orientation="landscape" paperSize="9" scale="40" r:id="rId1"/>
  <rowBreaks count="1" manualBreakCount="1">
    <brk id="32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showGridLines="0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21" bestFit="1" customWidth="1"/>
    <col min="2" max="2" width="57.00390625" style="21" customWidth="1"/>
    <col min="3" max="3" width="14.00390625" style="21" customWidth="1"/>
    <col min="4" max="4" width="17.125" style="21" customWidth="1"/>
    <col min="5" max="16384" width="9.125" style="21" customWidth="1"/>
  </cols>
  <sheetData>
    <row r="1" spans="2:4" ht="61.5" customHeight="1">
      <c r="B1" s="320" t="s">
        <v>507</v>
      </c>
      <c r="C1" s="320"/>
      <c r="D1" s="320"/>
    </row>
    <row r="3" spans="1:4" ht="15" customHeight="1">
      <c r="A3" s="343" t="s">
        <v>112</v>
      </c>
      <c r="B3" s="343"/>
      <c r="C3" s="343"/>
      <c r="D3" s="343"/>
    </row>
    <row r="4" ht="15.75" customHeight="1">
      <c r="A4" s="140"/>
    </row>
    <row r="5" ht="15">
      <c r="D5" s="141" t="s">
        <v>14</v>
      </c>
    </row>
    <row r="6" spans="1:4" ht="15" customHeight="1">
      <c r="A6" s="289" t="s">
        <v>18</v>
      </c>
      <c r="B6" s="289" t="s">
        <v>4</v>
      </c>
      <c r="C6" s="325" t="s">
        <v>113</v>
      </c>
      <c r="D6" s="325" t="s">
        <v>114</v>
      </c>
    </row>
    <row r="7" spans="1:4" ht="15" customHeight="1">
      <c r="A7" s="289"/>
      <c r="B7" s="289"/>
      <c r="C7" s="289"/>
      <c r="D7" s="325"/>
    </row>
    <row r="8" spans="1:4" ht="15.75" customHeight="1">
      <c r="A8" s="289"/>
      <c r="B8" s="289"/>
      <c r="C8" s="289"/>
      <c r="D8" s="325"/>
    </row>
    <row r="9" spans="1:4" s="143" customFormat="1" ht="6.75" customHeight="1">
      <c r="A9" s="142">
        <v>1</v>
      </c>
      <c r="B9" s="142">
        <v>2</v>
      </c>
      <c r="C9" s="142">
        <v>3</v>
      </c>
      <c r="D9" s="142">
        <v>4</v>
      </c>
    </row>
    <row r="10" spans="1:4" ht="18.75" customHeight="1">
      <c r="A10" s="342" t="s">
        <v>115</v>
      </c>
      <c r="B10" s="342"/>
      <c r="C10" s="100"/>
      <c r="D10" s="145">
        <f>SUM(D11:D24)</f>
        <v>477112</v>
      </c>
    </row>
    <row r="11" spans="1:4" ht="18.75" customHeight="1">
      <c r="A11" s="146" t="s">
        <v>6</v>
      </c>
      <c r="B11" s="147" t="s">
        <v>116</v>
      </c>
      <c r="C11" s="146" t="s">
        <v>117</v>
      </c>
      <c r="D11" s="148"/>
    </row>
    <row r="12" spans="1:4" ht="18.75" customHeight="1">
      <c r="A12" s="149" t="s">
        <v>7</v>
      </c>
      <c r="B12" s="150" t="s">
        <v>118</v>
      </c>
      <c r="C12" s="149" t="s">
        <v>117</v>
      </c>
      <c r="D12" s="151"/>
    </row>
    <row r="13" spans="1:4" ht="45.75" customHeight="1">
      <c r="A13" s="149" t="s">
        <v>8</v>
      </c>
      <c r="B13" s="152" t="s">
        <v>119</v>
      </c>
      <c r="C13" s="149" t="s">
        <v>120</v>
      </c>
      <c r="D13" s="151"/>
    </row>
    <row r="14" spans="1:4" ht="18.75" customHeight="1">
      <c r="A14" s="149" t="s">
        <v>0</v>
      </c>
      <c r="B14" s="150" t="s">
        <v>121</v>
      </c>
      <c r="C14" s="149" t="s">
        <v>122</v>
      </c>
      <c r="D14" s="151"/>
    </row>
    <row r="15" spans="1:4" ht="18.75" customHeight="1">
      <c r="A15" s="149" t="s">
        <v>123</v>
      </c>
      <c r="B15" s="150" t="s">
        <v>124</v>
      </c>
      <c r="C15" s="149" t="s">
        <v>506</v>
      </c>
      <c r="D15" s="151"/>
    </row>
    <row r="16" spans="1:4" ht="18.75" customHeight="1">
      <c r="A16" s="149" t="s">
        <v>125</v>
      </c>
      <c r="B16" s="150" t="s">
        <v>126</v>
      </c>
      <c r="C16" s="149" t="s">
        <v>127</v>
      </c>
      <c r="D16" s="151"/>
    </row>
    <row r="17" spans="1:4" ht="18.75" customHeight="1">
      <c r="A17" s="149" t="s">
        <v>128</v>
      </c>
      <c r="B17" s="150" t="s">
        <v>129</v>
      </c>
      <c r="C17" s="149" t="s">
        <v>130</v>
      </c>
      <c r="D17" s="151"/>
    </row>
    <row r="18" spans="1:4" ht="44.25" customHeight="1">
      <c r="A18" s="149" t="s">
        <v>131</v>
      </c>
      <c r="B18" s="152" t="s">
        <v>132</v>
      </c>
      <c r="C18" s="149" t="s">
        <v>133</v>
      </c>
      <c r="D18" s="151"/>
    </row>
    <row r="19" spans="1:4" ht="18.75" customHeight="1">
      <c r="A19" s="149" t="s">
        <v>134</v>
      </c>
      <c r="B19" s="150" t="s">
        <v>135</v>
      </c>
      <c r="C19" s="149" t="s">
        <v>136</v>
      </c>
      <c r="D19" s="151"/>
    </row>
    <row r="20" spans="1:4" ht="18.75" customHeight="1">
      <c r="A20" s="149" t="s">
        <v>137</v>
      </c>
      <c r="B20" s="150" t="s">
        <v>138</v>
      </c>
      <c r="C20" s="149" t="s">
        <v>139</v>
      </c>
      <c r="D20" s="151"/>
    </row>
    <row r="21" spans="1:4" ht="18.75" customHeight="1">
      <c r="A21" s="149" t="s">
        <v>140</v>
      </c>
      <c r="B21" s="150" t="s">
        <v>141</v>
      </c>
      <c r="C21" s="149" t="s">
        <v>142</v>
      </c>
      <c r="D21" s="151"/>
    </row>
    <row r="22" spans="1:4" ht="18.75" customHeight="1">
      <c r="A22" s="149" t="s">
        <v>143</v>
      </c>
      <c r="B22" s="150" t="s">
        <v>144</v>
      </c>
      <c r="C22" s="149" t="s">
        <v>145</v>
      </c>
      <c r="D22" s="151"/>
    </row>
    <row r="23" spans="1:4" ht="18.75" customHeight="1">
      <c r="A23" s="149" t="s">
        <v>146</v>
      </c>
      <c r="B23" s="150" t="s">
        <v>147</v>
      </c>
      <c r="C23" s="149" t="s">
        <v>148</v>
      </c>
      <c r="D23" s="151">
        <v>477112</v>
      </c>
    </row>
    <row r="24" spans="1:4" ht="18.75" customHeight="1">
      <c r="A24" s="153" t="s">
        <v>149</v>
      </c>
      <c r="B24" s="154" t="s">
        <v>150</v>
      </c>
      <c r="C24" s="153" t="s">
        <v>151</v>
      </c>
      <c r="D24" s="155"/>
    </row>
    <row r="25" spans="1:4" ht="18.75" customHeight="1">
      <c r="A25" s="342" t="s">
        <v>152</v>
      </c>
      <c r="B25" s="342"/>
      <c r="C25" s="100"/>
      <c r="D25" s="145">
        <f>SUM(D26+D33)</f>
        <v>6380000</v>
      </c>
    </row>
    <row r="26" spans="1:4" ht="18.75" customHeight="1">
      <c r="A26" s="146" t="s">
        <v>6</v>
      </c>
      <c r="B26" s="147" t="s">
        <v>153</v>
      </c>
      <c r="C26" s="146" t="s">
        <v>154</v>
      </c>
      <c r="D26" s="148">
        <v>5680000</v>
      </c>
    </row>
    <row r="27" spans="1:4" ht="51.75" customHeight="1">
      <c r="A27" s="156"/>
      <c r="B27" s="157" t="s">
        <v>417</v>
      </c>
      <c r="C27" s="156"/>
      <c r="D27" s="158">
        <v>4680000</v>
      </c>
    </row>
    <row r="28" spans="1:4" ht="18.75" customHeight="1">
      <c r="A28" s="149" t="s">
        <v>7</v>
      </c>
      <c r="B28" s="150" t="s">
        <v>155</v>
      </c>
      <c r="C28" s="149" t="s">
        <v>154</v>
      </c>
      <c r="D28" s="151"/>
    </row>
    <row r="29" spans="1:4" ht="45">
      <c r="A29" s="149" t="s">
        <v>8</v>
      </c>
      <c r="B29" s="152" t="s">
        <v>156</v>
      </c>
      <c r="C29" s="149" t="s">
        <v>157</v>
      </c>
      <c r="D29" s="151"/>
    </row>
    <row r="30" spans="1:4" ht="18.75" customHeight="1">
      <c r="A30" s="149" t="s">
        <v>0</v>
      </c>
      <c r="B30" s="150" t="s">
        <v>106</v>
      </c>
      <c r="C30" s="149" t="s">
        <v>158</v>
      </c>
      <c r="D30" s="151"/>
    </row>
    <row r="31" spans="1:4" ht="18.75" customHeight="1">
      <c r="A31" s="149" t="s">
        <v>123</v>
      </c>
      <c r="B31" s="150" t="s">
        <v>159</v>
      </c>
      <c r="C31" s="149" t="s">
        <v>151</v>
      </c>
      <c r="D31" s="151"/>
    </row>
    <row r="32" spans="1:4" ht="18.75" customHeight="1">
      <c r="A32" s="149" t="s">
        <v>137</v>
      </c>
      <c r="B32" s="150" t="s">
        <v>107</v>
      </c>
      <c r="C32" s="149" t="s">
        <v>160</v>
      </c>
      <c r="D32" s="151"/>
    </row>
    <row r="33" spans="1:4" ht="18.75" customHeight="1">
      <c r="A33" s="149" t="s">
        <v>140</v>
      </c>
      <c r="B33" s="150" t="s">
        <v>161</v>
      </c>
      <c r="C33" s="149" t="s">
        <v>162</v>
      </c>
      <c r="D33" s="151">
        <v>700000</v>
      </c>
    </row>
    <row r="34" spans="1:4" ht="18.75" customHeight="1">
      <c r="A34" s="153" t="s">
        <v>143</v>
      </c>
      <c r="B34" s="154" t="s">
        <v>163</v>
      </c>
      <c r="C34" s="153" t="s">
        <v>164</v>
      </c>
      <c r="D34" s="155"/>
    </row>
    <row r="35" spans="1:4" ht="7.5" customHeight="1">
      <c r="A35" s="159"/>
      <c r="B35" s="160"/>
      <c r="C35" s="160"/>
      <c r="D35" s="160"/>
    </row>
    <row r="36" spans="1:4" ht="0.75" customHeight="1">
      <c r="A36" s="161"/>
      <c r="B36" s="162"/>
      <c r="C36" s="162"/>
      <c r="D36" s="162"/>
    </row>
    <row r="37" spans="1:6" ht="15">
      <c r="A37" s="341" t="s">
        <v>508</v>
      </c>
      <c r="B37" s="341"/>
      <c r="C37" s="341"/>
      <c r="D37" s="341"/>
      <c r="E37" s="341"/>
      <c r="F37" s="341"/>
    </row>
    <row r="38" spans="1:6" ht="38.25" customHeight="1">
      <c r="A38" s="341"/>
      <c r="B38" s="341"/>
      <c r="C38" s="341"/>
      <c r="D38" s="341"/>
      <c r="E38" s="341"/>
      <c r="F38" s="341"/>
    </row>
  </sheetData>
  <sheetProtection/>
  <mergeCells count="9">
    <mergeCell ref="B1:D1"/>
    <mergeCell ref="A37:F38"/>
    <mergeCell ref="A10:B10"/>
    <mergeCell ref="A25:B25"/>
    <mergeCell ref="A3:D3"/>
    <mergeCell ref="A6:A8"/>
    <mergeCell ref="C6:C8"/>
    <mergeCell ref="B6:B8"/>
    <mergeCell ref="D6:D8"/>
  </mergeCells>
  <printOptions horizontalCentered="1"/>
  <pageMargins left="0.3937007874015748" right="0.3937007874015748" top="0.54" bottom="0.5905511811023623" header="0.5118110236220472" footer="0.5118110236220472"/>
  <pageSetup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9"/>
  <sheetViews>
    <sheetView defaultGridColor="0" view="pageBreakPreview" zoomScale="60" zoomScalePageLayoutView="0" colorId="8" workbookViewId="0" topLeftCell="A2">
      <selection activeCell="G9" sqref="G9"/>
    </sheetView>
  </sheetViews>
  <sheetFormatPr defaultColWidth="9.00390625" defaultRowHeight="12.75"/>
  <cols>
    <col min="1" max="1" width="7.125" style="29" customWidth="1"/>
    <col min="2" max="2" width="11.375" style="29" customWidth="1"/>
    <col min="3" max="3" width="6.875" style="29" customWidth="1"/>
    <col min="4" max="4" width="14.25390625" style="29" customWidth="1"/>
    <col min="5" max="5" width="14.875" style="29" customWidth="1"/>
    <col min="6" max="6" width="13.625" style="29" customWidth="1"/>
    <col min="7" max="7" width="18.75390625" style="112" customWidth="1"/>
    <col min="8" max="8" width="15.75390625" style="112" customWidth="1"/>
    <col min="9" max="9" width="13.125" style="112" customWidth="1"/>
    <col min="10" max="10" width="15.875" style="112" customWidth="1"/>
    <col min="11" max="16384" width="9.125" style="112" customWidth="1"/>
  </cols>
  <sheetData>
    <row r="1" ht="13.5" customHeight="1"/>
    <row r="2" spans="7:10" ht="65.25" customHeight="1">
      <c r="G2" s="344" t="s">
        <v>509</v>
      </c>
      <c r="H2" s="344"/>
      <c r="I2" s="344"/>
      <c r="J2" s="344"/>
    </row>
    <row r="3" spans="1:10" ht="48.75" customHeight="1">
      <c r="A3" s="300" t="s">
        <v>564</v>
      </c>
      <c r="B3" s="300"/>
      <c r="C3" s="300"/>
      <c r="D3" s="300"/>
      <c r="E3" s="300"/>
      <c r="F3" s="300"/>
      <c r="G3" s="300"/>
      <c r="H3" s="300"/>
      <c r="I3" s="300"/>
      <c r="J3" s="300"/>
    </row>
    <row r="4" ht="15">
      <c r="J4" s="73" t="s">
        <v>14</v>
      </c>
    </row>
    <row r="5" spans="1:10" s="25" customFormat="1" ht="20.25" customHeight="1">
      <c r="A5" s="301" t="s">
        <v>1</v>
      </c>
      <c r="B5" s="345" t="s">
        <v>2</v>
      </c>
      <c r="C5" s="345" t="s">
        <v>3</v>
      </c>
      <c r="D5" s="333" t="s">
        <v>37</v>
      </c>
      <c r="E5" s="333" t="s">
        <v>36</v>
      </c>
      <c r="F5" s="333" t="s">
        <v>28</v>
      </c>
      <c r="G5" s="333"/>
      <c r="H5" s="333"/>
      <c r="I5" s="333"/>
      <c r="J5" s="333"/>
    </row>
    <row r="6" spans="1:10" s="25" customFormat="1" ht="20.25" customHeight="1">
      <c r="A6" s="301"/>
      <c r="B6" s="346"/>
      <c r="C6" s="346"/>
      <c r="D6" s="301"/>
      <c r="E6" s="333"/>
      <c r="F6" s="333" t="s">
        <v>34</v>
      </c>
      <c r="G6" s="333" t="s">
        <v>5</v>
      </c>
      <c r="H6" s="333"/>
      <c r="I6" s="333"/>
      <c r="J6" s="333" t="s">
        <v>35</v>
      </c>
    </row>
    <row r="7" spans="1:10" s="25" customFormat="1" ht="65.25" customHeight="1">
      <c r="A7" s="301"/>
      <c r="B7" s="347"/>
      <c r="C7" s="347"/>
      <c r="D7" s="301"/>
      <c r="E7" s="333"/>
      <c r="F7" s="333"/>
      <c r="G7" s="22" t="s">
        <v>90</v>
      </c>
      <c r="H7" s="22" t="s">
        <v>33</v>
      </c>
      <c r="I7" s="22" t="s">
        <v>91</v>
      </c>
      <c r="J7" s="333"/>
    </row>
    <row r="8" spans="1:10" ht="9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</row>
    <row r="9" spans="1:10" ht="19.5" customHeight="1">
      <c r="A9" s="167" t="s">
        <v>165</v>
      </c>
      <c r="B9" s="167" t="s">
        <v>166</v>
      </c>
      <c r="C9" s="168">
        <v>2110</v>
      </c>
      <c r="D9" s="169">
        <v>20000</v>
      </c>
      <c r="E9" s="169">
        <v>20000</v>
      </c>
      <c r="F9" s="169">
        <v>20000</v>
      </c>
      <c r="G9" s="169"/>
      <c r="H9" s="169"/>
      <c r="I9" s="169">
        <v>20000</v>
      </c>
      <c r="J9" s="169"/>
    </row>
    <row r="10" spans="1:10" ht="19.5" customHeight="1">
      <c r="A10" s="170" t="s">
        <v>167</v>
      </c>
      <c r="B10" s="170" t="s">
        <v>168</v>
      </c>
      <c r="C10" s="171">
        <v>2110</v>
      </c>
      <c r="D10" s="172">
        <v>2000</v>
      </c>
      <c r="E10" s="172">
        <v>2000</v>
      </c>
      <c r="F10" s="172">
        <v>2000</v>
      </c>
      <c r="G10" s="172"/>
      <c r="H10" s="172"/>
      <c r="I10" s="172">
        <v>2000</v>
      </c>
      <c r="J10" s="172"/>
    </row>
    <row r="11" spans="1:10" ht="19.5" customHeight="1">
      <c r="A11" s="170" t="s">
        <v>169</v>
      </c>
      <c r="B11" s="170" t="s">
        <v>170</v>
      </c>
      <c r="C11" s="171">
        <v>2110</v>
      </c>
      <c r="D11" s="172">
        <v>50000</v>
      </c>
      <c r="E11" s="172">
        <v>50000</v>
      </c>
      <c r="F11" s="172">
        <v>50000</v>
      </c>
      <c r="G11" s="172"/>
      <c r="H11" s="172"/>
      <c r="I11" s="172">
        <v>50000</v>
      </c>
      <c r="J11" s="172"/>
    </row>
    <row r="12" spans="1:10" ht="19.5" customHeight="1">
      <c r="A12" s="170" t="s">
        <v>171</v>
      </c>
      <c r="B12" s="170" t="s">
        <v>172</v>
      </c>
      <c r="C12" s="171">
        <v>2110</v>
      </c>
      <c r="D12" s="172">
        <v>80000</v>
      </c>
      <c r="E12" s="172">
        <v>80000</v>
      </c>
      <c r="F12" s="172">
        <v>80000</v>
      </c>
      <c r="G12" s="172"/>
      <c r="H12" s="172"/>
      <c r="I12" s="172">
        <v>80000</v>
      </c>
      <c r="J12" s="172"/>
    </row>
    <row r="13" spans="1:10" ht="19.5" customHeight="1">
      <c r="A13" s="170" t="s">
        <v>171</v>
      </c>
      <c r="B13" s="170" t="s">
        <v>173</v>
      </c>
      <c r="C13" s="171">
        <v>2110</v>
      </c>
      <c r="D13" s="172">
        <v>20000</v>
      </c>
      <c r="E13" s="172">
        <v>20000</v>
      </c>
      <c r="F13" s="172">
        <v>20000</v>
      </c>
      <c r="G13" s="172"/>
      <c r="H13" s="172"/>
      <c r="I13" s="172">
        <v>20000</v>
      </c>
      <c r="J13" s="172"/>
    </row>
    <row r="14" spans="1:10" ht="19.5" customHeight="1">
      <c r="A14" s="170" t="s">
        <v>171</v>
      </c>
      <c r="B14" s="170" t="s">
        <v>174</v>
      </c>
      <c r="C14" s="171">
        <v>2110</v>
      </c>
      <c r="D14" s="172">
        <v>318000</v>
      </c>
      <c r="E14" s="172">
        <v>318000</v>
      </c>
      <c r="F14" s="172">
        <v>318000</v>
      </c>
      <c r="G14" s="172">
        <v>282457</v>
      </c>
      <c r="H14" s="172"/>
      <c r="I14" s="172">
        <v>35543</v>
      </c>
      <c r="J14" s="172"/>
    </row>
    <row r="15" spans="1:10" ht="19.5" customHeight="1">
      <c r="A15" s="170" t="s">
        <v>175</v>
      </c>
      <c r="B15" s="170" t="s">
        <v>176</v>
      </c>
      <c r="C15" s="171">
        <v>2110</v>
      </c>
      <c r="D15" s="172">
        <v>252980</v>
      </c>
      <c r="E15" s="172">
        <v>252980</v>
      </c>
      <c r="F15" s="172">
        <v>252980</v>
      </c>
      <c r="G15" s="172">
        <v>251086</v>
      </c>
      <c r="H15" s="172"/>
      <c r="I15" s="172">
        <v>1894</v>
      </c>
      <c r="J15" s="172"/>
    </row>
    <row r="16" spans="1:10" ht="19.5" customHeight="1">
      <c r="A16" s="170" t="s">
        <v>177</v>
      </c>
      <c r="B16" s="170" t="s">
        <v>178</v>
      </c>
      <c r="C16" s="171">
        <v>2110</v>
      </c>
      <c r="D16" s="172">
        <v>4920883</v>
      </c>
      <c r="E16" s="172">
        <v>4920883</v>
      </c>
      <c r="F16" s="172">
        <v>4920883</v>
      </c>
      <c r="G16" s="172">
        <v>4151383</v>
      </c>
      <c r="H16" s="172"/>
      <c r="I16" s="172">
        <v>769500</v>
      </c>
      <c r="J16" s="172"/>
    </row>
    <row r="17" spans="1:10" ht="19.5" customHeight="1">
      <c r="A17" s="170" t="s">
        <v>179</v>
      </c>
      <c r="B17" s="170" t="s">
        <v>180</v>
      </c>
      <c r="C17" s="171">
        <v>2110</v>
      </c>
      <c r="D17" s="172">
        <v>1186932</v>
      </c>
      <c r="E17" s="172">
        <v>1186932</v>
      </c>
      <c r="F17" s="172">
        <v>1186932</v>
      </c>
      <c r="G17" s="172">
        <v>1186932</v>
      </c>
      <c r="H17" s="172"/>
      <c r="I17" s="172"/>
      <c r="J17" s="172"/>
    </row>
    <row r="18" spans="1:10" ht="19.5" customHeight="1">
      <c r="A18" s="170" t="s">
        <v>181</v>
      </c>
      <c r="B18" s="170" t="s">
        <v>182</v>
      </c>
      <c r="C18" s="171">
        <v>2110</v>
      </c>
      <c r="D18" s="172">
        <v>196000</v>
      </c>
      <c r="E18" s="172">
        <v>196000</v>
      </c>
      <c r="F18" s="172">
        <v>196000</v>
      </c>
      <c r="G18" s="172">
        <v>116164</v>
      </c>
      <c r="H18" s="172"/>
      <c r="I18" s="172">
        <v>79836</v>
      </c>
      <c r="J18" s="172"/>
    </row>
    <row r="19" spans="1:10" s="32" customFormat="1" ht="19.5" customHeight="1">
      <c r="A19" s="318" t="s">
        <v>42</v>
      </c>
      <c r="B19" s="318"/>
      <c r="C19" s="318"/>
      <c r="D19" s="318"/>
      <c r="E19" s="173">
        <f>SUM(E9:E18)</f>
        <v>7046795</v>
      </c>
      <c r="F19" s="173">
        <f>SUM(F9:F18)</f>
        <v>7046795</v>
      </c>
      <c r="G19" s="173">
        <f>SUM(G14:G18)</f>
        <v>5988022</v>
      </c>
      <c r="H19" s="174"/>
      <c r="I19" s="173">
        <f>SUM(I9:I18)</f>
        <v>1058773</v>
      </c>
      <c r="J19" s="174"/>
    </row>
  </sheetData>
  <sheetProtection/>
  <mergeCells count="12">
    <mergeCell ref="A19:D19"/>
    <mergeCell ref="D5:D7"/>
    <mergeCell ref="E5:E7"/>
    <mergeCell ref="A5:A7"/>
    <mergeCell ref="B5:B7"/>
    <mergeCell ref="C5:C7"/>
    <mergeCell ref="G2:J2"/>
    <mergeCell ref="J6:J7"/>
    <mergeCell ref="F5:J5"/>
    <mergeCell ref="A3:J3"/>
    <mergeCell ref="F6:F7"/>
    <mergeCell ref="G6:I6"/>
  </mergeCells>
  <printOptions horizontalCentered="1"/>
  <pageMargins left="0.5511811023622047" right="0.5511811023622047" top="0.62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POWIATOWE</cp:lastModifiedBy>
  <cp:lastPrinted>2009-01-15T08:30:53Z</cp:lastPrinted>
  <dcterms:created xsi:type="dcterms:W3CDTF">1998-12-09T13:02:10Z</dcterms:created>
  <dcterms:modified xsi:type="dcterms:W3CDTF">2009-01-15T08:34:42Z</dcterms:modified>
  <cp:category/>
  <cp:version/>
  <cp:contentType/>
  <cp:contentStatus/>
</cp:coreProperties>
</file>