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03" activeTab="6"/>
  </bookViews>
  <sheets>
    <sheet name="Arkusz9" sheetId="1" r:id="rId1"/>
    <sheet name="Arkusz8" sheetId="2" r:id="rId2"/>
    <sheet name="Arkusz7" sheetId="3" r:id="rId3"/>
    <sheet name="Arkusz6" sheetId="4" r:id="rId4"/>
    <sheet name="Arkusz5" sheetId="5" r:id="rId5"/>
    <sheet name="Arkusz4" sheetId="6" r:id="rId6"/>
    <sheet name="Arkusz1" sheetId="7" r:id="rId7"/>
    <sheet name="Arkusz2" sheetId="8" r:id="rId8"/>
    <sheet name="Arkusz3" sheetId="9" r:id="rId9"/>
  </sheets>
  <definedNames/>
  <calcPr fullCalcOnLoad="1"/>
</workbook>
</file>

<file path=xl/comments1.xml><?xml version="1.0" encoding="utf-8"?>
<comments xmlns="http://schemas.openxmlformats.org/spreadsheetml/2006/main">
  <authors>
    <author>SP w Starachowicach</author>
  </authors>
  <commentList>
    <comment ref="B2" authorId="0">
      <text>
        <r>
          <rPr>
            <b/>
            <sz val="8"/>
            <rFont val="Tahoma"/>
            <family val="0"/>
          </rPr>
          <t>SP w Starachowicach: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SP w Starachowicach</author>
  </authors>
  <commentList>
    <comment ref="D17" authorId="0">
      <text>
        <r>
          <rPr>
            <b/>
            <sz val="8"/>
            <rFont val="Tahoma"/>
            <family val="0"/>
          </rPr>
          <t>SP w Starachowicach: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SP w Starachowicach</author>
  </authors>
  <commentList>
    <comment ref="F13" authorId="0">
      <text>
        <r>
          <rPr>
            <b/>
            <sz val="8"/>
            <rFont val="Tahoma"/>
            <family val="0"/>
          </rPr>
          <t>SP w Starachowicach: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<sst xmlns="http://schemas.openxmlformats.org/spreadsheetml/2006/main" count="528" uniqueCount="410">
  <si>
    <t xml:space="preserve">Rady Powiatu w Starachowicach </t>
  </si>
  <si>
    <t>Lp.</t>
  </si>
  <si>
    <t>Dział klasyfikacji</t>
  </si>
  <si>
    <t>Źródło dochodów (paragrafy klasyfikacji)</t>
  </si>
  <si>
    <t>Dochody  budżetu</t>
  </si>
  <si>
    <t>Wykonanie w roku 2004</t>
  </si>
  <si>
    <t>Plan na 2005 rok</t>
  </si>
  <si>
    <t xml:space="preserve">I. Dochody własne </t>
  </si>
  <si>
    <t>020</t>
  </si>
  <si>
    <t>0470</t>
  </si>
  <si>
    <t>0750</t>
  </si>
  <si>
    <t>0970</t>
  </si>
  <si>
    <t>0770</t>
  </si>
  <si>
    <t>0420</t>
  </si>
  <si>
    <t>0690</t>
  </si>
  <si>
    <t>0830</t>
  </si>
  <si>
    <t>0840</t>
  </si>
  <si>
    <t>0920</t>
  </si>
  <si>
    <t>0010</t>
  </si>
  <si>
    <t>0020</t>
  </si>
  <si>
    <t>2920</t>
  </si>
  <si>
    <t>II. Subwencja ogólna</t>
  </si>
  <si>
    <t>010</t>
  </si>
  <si>
    <t>700</t>
  </si>
  <si>
    <t>710</t>
  </si>
  <si>
    <t>750</t>
  </si>
  <si>
    <t>754</t>
  </si>
  <si>
    <t>851</t>
  </si>
  <si>
    <t>852</t>
  </si>
  <si>
    <t>853</t>
  </si>
  <si>
    <t>IV. Dotacje celowe otrzymane z budżetu państwa na zadania</t>
  </si>
  <si>
    <t xml:space="preserve">realizowane na podstawie porozumień z organami administracji </t>
  </si>
  <si>
    <t xml:space="preserve">rządowej </t>
  </si>
  <si>
    <t>V. Dotacje celowe otrzymane z budżetu państwa na zadania</t>
  </si>
  <si>
    <t xml:space="preserve">własne </t>
  </si>
  <si>
    <t xml:space="preserve">III. Dotacje celowe otrzymane z budżetu państwa na zadania </t>
  </si>
  <si>
    <t xml:space="preserve">zlecone </t>
  </si>
  <si>
    <t xml:space="preserve">Ogółem dochody </t>
  </si>
  <si>
    <t>samorządu terytorialnego pozyskane z innych źródeł</t>
  </si>
  <si>
    <t xml:space="preserve">VI. Dotacje celowe otrzymane na podstawie porozumień    </t>
  </si>
  <si>
    <t xml:space="preserve">z innymi jednostkami samorządu terytorialnego </t>
  </si>
  <si>
    <t xml:space="preserve">VII. Środki na dofinansowanie zadań własnych jednostek </t>
  </si>
  <si>
    <t>Załącznik Nr 1 do Uchwały Nr XXXIII/271/05</t>
  </si>
  <si>
    <t>z dnia 27 stycznia 2005 roku</t>
  </si>
  <si>
    <t>Załącznik Nr 2 do Uchwały Nr XXXIII/271/05</t>
  </si>
  <si>
    <t>Wydatki budżetu</t>
  </si>
  <si>
    <t>w zł</t>
  </si>
  <si>
    <t>Nazwa działu i rozdziału</t>
  </si>
  <si>
    <t>Symbol</t>
  </si>
  <si>
    <t>Wydatki</t>
  </si>
  <si>
    <t>Dział</t>
  </si>
  <si>
    <t>Rozdział</t>
  </si>
  <si>
    <t>ogółem (6+11)</t>
  </si>
  <si>
    <t>bieżące</t>
  </si>
  <si>
    <t>majątkowe</t>
  </si>
  <si>
    <t>razem</t>
  </si>
  <si>
    <t>w tym:</t>
  </si>
  <si>
    <t>wynagrodzenia i pochodne</t>
  </si>
  <si>
    <t>dotacje</t>
  </si>
  <si>
    <t>obsługa długu</t>
  </si>
  <si>
    <t>z tyt. poręczeń i gwarancji</t>
  </si>
  <si>
    <t>I</t>
  </si>
  <si>
    <t>Wydatki na zadania własne</t>
  </si>
  <si>
    <t>1. Leśnictwo</t>
  </si>
  <si>
    <t>Gospodarka leśna</t>
  </si>
  <si>
    <t>02001</t>
  </si>
  <si>
    <t>Nadzór nad gospodarką leśną</t>
  </si>
  <si>
    <t>02002</t>
  </si>
  <si>
    <t>Razem: dział 020</t>
  </si>
  <si>
    <t>2. Transport i łączność</t>
  </si>
  <si>
    <t>Drogi publiczne i powiatowe</t>
  </si>
  <si>
    <t>Usuwanie skutków klęsk żywiołowych</t>
  </si>
  <si>
    <t>Pozostała działalność</t>
  </si>
  <si>
    <t>Razem: dział 600</t>
  </si>
  <si>
    <t>3. Turystyka</t>
  </si>
  <si>
    <t>Zadania w zakresie upowszechniania turystyki</t>
  </si>
  <si>
    <t>Razem: dział 630</t>
  </si>
  <si>
    <t>4. Administracja publiczna</t>
  </si>
  <si>
    <t>Rady powiatów</t>
  </si>
  <si>
    <t>Starostwa powiatowe</t>
  </si>
  <si>
    <t>Razem: dział 750</t>
  </si>
  <si>
    <t>5. Bezpieczeństwo publiczne i ochrona przeciwpożarowa</t>
  </si>
  <si>
    <t>Razem: dział 754</t>
  </si>
  <si>
    <t>6. 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</si>
  <si>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</si>
  <si>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</si>
  <si>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Razem: dział 757</t>
  </si>
  <si>
    <t>7. Różne rozliczenia</t>
  </si>
  <si>
    <t>Rezerwy ogólne i celowe</t>
  </si>
  <si>
    <t>Razem: dział 758</t>
  </si>
  <si>
    <t>8. Oświata i wychowanie</t>
  </si>
  <si>
    <t>Szkoły podstawowe specjalne</t>
  </si>
  <si>
    <t>Gminazja specjalne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</si>
  <si>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</si>
  <si>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</si>
  <si>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</si>
  <si>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</si>
  <si>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</si>
  <si>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Dokształcanie i doskonalenie nauczycieli</t>
  </si>
  <si>
    <t>Razem: dział 801</t>
  </si>
  <si>
    <t>9.Ochrona zdrowia</t>
  </si>
  <si>
    <t>Razem dział 851</t>
  </si>
  <si>
    <t>10. Pomoc społeczna</t>
  </si>
  <si>
    <t>Placówki opiekuńczo - wychowawcze</t>
  </si>
  <si>
    <t>Domy pomocy społecznej</t>
  </si>
  <si>
    <t>Rodziny zastępcze</t>
  </si>
  <si>
    <t>Powiatowe Centra Pomocy Rodzinie</t>
  </si>
  <si>
    <t>Razem: dział 852</t>
  </si>
  <si>
    <t>11. Pozostałe działania w zakresie polityki społecznej</t>
  </si>
  <si>
    <t>Państwowy Fundusz Rehabilitacji Osób Niepełnosprawnych
Powiatowe urzędy pracy</t>
  </si>
  <si>
    <t>85311
85333</t>
  </si>
  <si>
    <t>207 232
1 308 100</t>
  </si>
  <si>
    <t xml:space="preserve">207 232
</t>
  </si>
  <si>
    <t>Razem: dział 853</t>
  </si>
  <si>
    <t>12. Edukacyjna opieka wychowawcza</t>
  </si>
  <si>
    <t>Specjalne ośrodki szkolno-wychowawcze</t>
  </si>
  <si>
    <t>Poradnie psychologiczno-pedagogiczne, w tym poradnie specjalistyczne</t>
  </si>
  <si>
    <t>Placówki wychowania pozaszkolnego</t>
  </si>
  <si>
    <t>Internaty i bursy szkolne</t>
  </si>
  <si>
    <t>Razem: dział 854</t>
  </si>
  <si>
    <t>13. Gospodarka komunalna i ochrona środowiska</t>
  </si>
  <si>
    <t>Razem: dział 900</t>
  </si>
  <si>
    <t>14. Kultura i ochrona dziedzictwa narodowego</t>
  </si>
  <si>
    <t>Pozostałe zadania w zakresie kultury</t>
  </si>
  <si>
    <t>Biblioteki</t>
  </si>
  <si>
    <t>Muzea</t>
  </si>
  <si>
    <t>Razem: dział 921</t>
  </si>
  <si>
    <t>15. Kultura fizyczna i sport</t>
  </si>
  <si>
    <t>Zadania w zakresie kultury fizycznej i sportu</t>
  </si>
  <si>
    <t>Razem: dział 926</t>
  </si>
  <si>
    <t>II</t>
  </si>
  <si>
    <t>Wydatki na zadania z zakresu administracji rządowej i innych zadań zleconych ustawami</t>
  </si>
  <si>
    <t>1.  Rolnictwo i łowiectwo</t>
  </si>
  <si>
    <t>Prace geodezyjne - urządzeniowe na potrzeby rolnictwa</t>
  </si>
  <si>
    <t>01005</t>
  </si>
  <si>
    <t>Razem: dział 010</t>
  </si>
  <si>
    <t>2. Leśnictwo</t>
  </si>
  <si>
    <t>3. Gospodarka mieszkaniowa</t>
  </si>
  <si>
    <t>Gospodarka gruntami i nieruchomościami</t>
  </si>
  <si>
    <t>Razem: dział 700</t>
  </si>
  <si>
    <t>4. Działalność usługowa</t>
  </si>
  <si>
    <t>Prace geodezyjne i kartograficzne (nieinwestycyjne)
Opracowania geodezyjne i kartograficzne
Nadzór budowlany</t>
  </si>
  <si>
    <t>71013
71014
71015</t>
  </si>
  <si>
    <t xml:space="preserve">
116 000
23 000
177 000</t>
  </si>
  <si>
    <t>35 000
166 287</t>
  </si>
  <si>
    <t>Razem: dział 710</t>
  </si>
  <si>
    <t>5. Administracja publiczna</t>
  </si>
  <si>
    <t>Urzędy wojewódzkie
Komisje poborowe</t>
  </si>
  <si>
    <t>75011
75045</t>
  </si>
  <si>
    <t>237 540
45 000</t>
  </si>
  <si>
    <t>235 000
25 000</t>
  </si>
  <si>
    <t>6. Bezpieczeństwo publiczne i ochorna przeciwpożarowa</t>
  </si>
  <si>
    <t>Komendy powiatowe Państwowej Straży Pożarnej</t>
  </si>
  <si>
    <t>7. Ochrona zdrowia</t>
  </si>
  <si>
    <t>Składki na ubezpieczenie zdrowotne oraz świadczenia dla osób nieobjętych obowiązkiem ubezpieczenia zdrowotnego</t>
  </si>
  <si>
    <t>Razem: dział 851</t>
  </si>
  <si>
    <t>8. Pomoc społeczna</t>
  </si>
  <si>
    <t>Swiadczenia rodzinne oraz składki na ubezpieczenia emerytalne i rentowe z ubezpieczenia społ.</t>
  </si>
  <si>
    <t>9. Pozostałe zadania w zakresie polityki społecznej</t>
  </si>
  <si>
    <t>Zespoły do spraw orzekania o stopniu niepełnosprawności</t>
  </si>
  <si>
    <t>III</t>
  </si>
  <si>
    <t>Wydatki na zadania przejęte przez jednostki samorządu terytorialnego</t>
  </si>
  <si>
    <t>1. Administracja publiczna</t>
  </si>
  <si>
    <t xml:space="preserve">Urzędy wojewódzkie </t>
  </si>
  <si>
    <t>IV</t>
  </si>
  <si>
    <t>Wydatki na realizację zadań wspólnych z innymi jednostkami samorządu terytorialnego</t>
  </si>
  <si>
    <t>1. Transport i łączność</t>
  </si>
  <si>
    <t xml:space="preserve">Razem: dział </t>
  </si>
  <si>
    <t>Ogółem wydatki:</t>
  </si>
  <si>
    <t>Załącznik Nr 3 do Uchwały Nr XXXIII/271/05</t>
  </si>
  <si>
    <t>Rady Powiatu w Starachowicach</t>
  </si>
  <si>
    <t xml:space="preserve"> </t>
  </si>
  <si>
    <t>PRZYCHODY I ROZCHODY</t>
  </si>
  <si>
    <t>BUDŻETU</t>
  </si>
  <si>
    <t>Przychody</t>
  </si>
  <si>
    <t>Kwota</t>
  </si>
  <si>
    <t>1.</t>
  </si>
  <si>
    <t>Nadwyżka z lat ubiegłych (§ 957)</t>
  </si>
  <si>
    <t>2.</t>
  </si>
  <si>
    <t>Przychody ze sprzedaży papierów wartościowych wyemitowanych przez j.s.t. (§ 911, § 931)</t>
  </si>
  <si>
    <t>3.</t>
  </si>
  <si>
    <t>Przychody z zaciągniętych pożyczek i kredytów na rynku krajowym                            (§ 952, § 903)</t>
  </si>
  <si>
    <t>a) na prefinansowanie programów i projektów finansowanych                          z udziałem środków z budżetu UE, otrzymane z budżetu państwa (§ 903)</t>
  </si>
  <si>
    <t>b) na realizację programów i projektów finansowanych                                      z udziałem środków z budżetu UE, otrzymywane z innych źródeł (§ 903)</t>
  </si>
  <si>
    <t>4.</t>
  </si>
  <si>
    <t>Przychody ze spłat pożyczek i kredytów udzielonych z budżetu                                 (§ 951)</t>
  </si>
  <si>
    <t>5.</t>
  </si>
  <si>
    <t>Przychody z prywatyzacji majątku j.s.t. (pośredniej - § 941, bezpośredniej - § 942)</t>
  </si>
  <si>
    <t>6.</t>
  </si>
  <si>
    <t>Wolne środki jako nadwyżka środków pieniężnych na rachunku bieżącym budżetu j.s.t. wynikająca z rozliczeń kredytów i pożyczek z lat ubiegłych (§ 955)</t>
  </si>
  <si>
    <t>Razem przychody</t>
  </si>
  <si>
    <t>Rozchody</t>
  </si>
  <si>
    <t>Spłaty kredytów i pożyczek długoterminowych (§ 992, § 963)</t>
  </si>
  <si>
    <t>a) na prefinansowanie programów i projektów finansowanych                          z udziałem środków z budżetu UE, otrzymane z budżetu państwa (§ 963)</t>
  </si>
  <si>
    <t>b) na realizację programów i projektów finansowanych                z udziałem środków z budżetu UE, otrzymywane z innych źródeł (§ 963)</t>
  </si>
  <si>
    <t>Wykup papierów wartościowych (§ 971, § 982)</t>
  </si>
  <si>
    <t>Udzielone z budżetu pożyczki i kredyty (§ 991)</t>
  </si>
  <si>
    <t>Lokaty (§ 994)</t>
  </si>
  <si>
    <t>Razem rozchody</t>
  </si>
  <si>
    <t xml:space="preserve">             </t>
  </si>
  <si>
    <t>Załącznik Nr 4 do Uchwały Nr XXXIII/271/05</t>
  </si>
  <si>
    <t xml:space="preserve">           </t>
  </si>
  <si>
    <t>Rady Powiatu w Strachowicach</t>
  </si>
  <si>
    <t xml:space="preserve">     </t>
  </si>
  <si>
    <t>Wydatki inwestycyjne na okres roku budżetowego</t>
  </si>
  <si>
    <t>Zadanie inwestycyjne</t>
  </si>
  <si>
    <t>Jednostka organizacyjna realizująca program lub koordynująca jego wykonanie</t>
  </si>
  <si>
    <t>Dział
§</t>
  </si>
  <si>
    <t>Łączne nakłady finansowe   (w roku budżetowym)</t>
  </si>
  <si>
    <t>Źródła finasnowania wydatków:</t>
  </si>
  <si>
    <t>dochody własne</t>
  </si>
  <si>
    <t>kredyty i pożyczki</t>
  </si>
  <si>
    <t>środki z innych źródeł</t>
  </si>
  <si>
    <t>Zakup sprzętu komputerowego</t>
  </si>
  <si>
    <t>Starostwo Powiatowe Starachowice</t>
  </si>
  <si>
    <t>Budowa pionu sanitarnego Oddziału I</t>
  </si>
  <si>
    <t>Dom Pomocy Społecznej - Starachowice ul. Bema 26</t>
  </si>
  <si>
    <t>Ogółem wydatki inwestycyjne</t>
  </si>
  <si>
    <t>Załącznik Nr 5 do Uchwały Nr XXXIII/271/05</t>
  </si>
  <si>
    <t>z dnia 27 stycznia 2005 roku.</t>
  </si>
  <si>
    <t>PLAN</t>
  </si>
  <si>
    <t>przychodów i wydatków funduszy celowych na 2005 r.</t>
  </si>
  <si>
    <t xml:space="preserve">                                                                                                   w zł</t>
  </si>
  <si>
    <t>Lp</t>
  </si>
  <si>
    <t>Dział rozdział</t>
  </si>
  <si>
    <t>Nazwa środka</t>
  </si>
  <si>
    <t>Stan na początek roku</t>
  </si>
  <si>
    <t>Kwota przychodów</t>
  </si>
  <si>
    <t>Kwota wydatków</t>
  </si>
  <si>
    <t>Stan na koniec roku</t>
  </si>
  <si>
    <t>Powiatowy Fundusz Ochrony Środowiska</t>
  </si>
  <si>
    <t>i Gospodarki Wodnej</t>
  </si>
  <si>
    <t>170.000</t>
  </si>
  <si>
    <t>Powiatowy Fundusz Ochrony Środowiska i Gospodarki Wodnej</t>
  </si>
  <si>
    <t>na 2005 rok</t>
  </si>
  <si>
    <t>Stan początkowy</t>
  </si>
  <si>
    <t>§ 2960 – Przelewy redystrybucyjne</t>
  </si>
  <si>
    <t>Razem przychody:</t>
  </si>
  <si>
    <t>§ 4210 – Zakup materiałów i wyposażenia</t>
  </si>
  <si>
    <t>§ 4300 – Zakup usług pozostałych</t>
  </si>
  <si>
    <t>§ 4410 - Podróże służbowe krajowe</t>
  </si>
  <si>
    <t>§ 6260 - Dotacje z funduszy celowych na finansowanie lub dofinansowanie kosztów realizacji inwestycji i zakupów inwestycyjnych jednostek sektora finansów publicznych</t>
  </si>
  <si>
    <t>69 000</t>
  </si>
  <si>
    <t>113 590</t>
  </si>
  <si>
    <t>1 000</t>
  </si>
  <si>
    <t>Stan funduszu na koniec roku</t>
  </si>
  <si>
    <t>Razem wydatki:</t>
  </si>
  <si>
    <t xml:space="preserve">  </t>
  </si>
  <si>
    <t>PLAN 
Przychodów i Wydatków Powiatowego Funduszu Ochrony Środowiska i Gospodarki Wodnej na rok 2005</t>
  </si>
  <si>
    <t>Treść</t>
  </si>
  <si>
    <t>Kwota w zł</t>
  </si>
  <si>
    <t xml:space="preserve">§ </t>
  </si>
  <si>
    <t>Uwagi</t>
  </si>
  <si>
    <t>Stan funduszu na początek roku</t>
  </si>
  <si>
    <r>
      <t>Przychody:</t>
    </r>
    <r>
      <rPr>
        <sz val="11"/>
        <rFont val="Bookman Old Style"/>
        <family val="1"/>
      </rPr>
      <t xml:space="preserve">
W tym:</t>
    </r>
  </si>
  <si>
    <t>Dotacje z budżetu</t>
  </si>
  <si>
    <t>Wpływy z tytułu opłat i kar za korzystanie ze środowiska</t>
  </si>
  <si>
    <t>Razem:</t>
  </si>
  <si>
    <r>
      <t>Wydatki:</t>
    </r>
    <r>
      <rPr>
        <sz val="11"/>
        <rFont val="Bookman Old Style"/>
        <family val="1"/>
      </rPr>
      <t xml:space="preserve">        w tym na:</t>
    </r>
  </si>
  <si>
    <r>
      <t xml:space="preserve">Starostwo Powiatowe - Zespół ds.Zarządzania Kryzysowego - </t>
    </r>
    <r>
      <rPr>
        <sz val="11"/>
        <rFont val="Bookman Old Style"/>
        <family val="1"/>
      </rPr>
      <t>wykonanie Planu operacyjnego ochrony przed powodzią dla Powiatu Starachowickiego</t>
    </r>
  </si>
  <si>
    <t>§ 4300</t>
  </si>
  <si>
    <t>zadanie przeniesione z 2004 r.</t>
  </si>
  <si>
    <r>
      <t xml:space="preserve">Starostwo Powiatowe - Wydział Inwestycji - </t>
    </r>
    <r>
      <rPr>
        <sz val="11"/>
        <rFont val="Bookman Old Style"/>
        <family val="1"/>
      </rPr>
      <t>urządzenie i utrzymanie terenów zieleni wokół przyszłej siedziby Starostwa</t>
    </r>
  </si>
  <si>
    <t>§ 4210</t>
  </si>
  <si>
    <t>zakup i zasadzenie drzew i krzewów, obsianie terenu trawą, wykonanie rabatek kwiatowych,</t>
  </si>
  <si>
    <r>
      <t>Wydział RLiOŚ w/m r</t>
    </r>
    <r>
      <rPr>
        <sz val="11"/>
        <rFont val="Bookman Old Style"/>
        <family val="1"/>
      </rPr>
      <t>ealizacja Programu Ochrony Środowiska i Planu Gospodarki Odpadami dla Powiatu Starachowickiego</t>
    </r>
  </si>
  <si>
    <t>§ 4210 - 10.000 
§ 4300 - 10.000</t>
  </si>
  <si>
    <t>tworzenie bazy danych w zakresie rolnictwa, leśnictwa i ochrony środowiska,
przeprowadzanie akcji promujących segregowanie odpadów (współpraca z gminami)</t>
  </si>
  <si>
    <r>
      <t xml:space="preserve">Wydział RLiOŚ w/m </t>
    </r>
    <r>
      <rPr>
        <sz val="11"/>
        <rFont val="Bookman Old Style"/>
        <family val="1"/>
      </rPr>
      <t>dof. gminom tut. powiatu do usuwania odpadów niebezpiecznych w postaci azbestu.</t>
    </r>
  </si>
  <si>
    <t>usunięcie pokryć dachowych - zawierających azbest,</t>
  </si>
  <si>
    <r>
      <t xml:space="preserve">Starostwo Powiatowe - Wydział Kultury, Promocji i Rozwoju Powiatu </t>
    </r>
    <r>
      <rPr>
        <sz val="11"/>
        <rFont val="Bookman Old Style"/>
        <family val="1"/>
      </rPr>
      <t>- dofinansowanie do folderu promocyjnego.</t>
    </r>
  </si>
  <si>
    <t>folder promujący gospodarstwa agroturystyczne w naszym regionie,</t>
  </si>
  <si>
    <r>
      <t xml:space="preserve">Muzeum Przyrody i Techniki w Starachowicach - </t>
    </r>
    <r>
      <rPr>
        <sz val="11"/>
        <rFont val="Bookman Old Style"/>
        <family val="1"/>
      </rPr>
      <t>dofinansowanie do wykonania rekonstrukcji kręgowców, które uatrakcyjnią dydaktycznie istniejącą wystawę paleontologiczną w Muzeum.</t>
    </r>
  </si>
  <si>
    <t>§ 6260</t>
  </si>
  <si>
    <r>
      <t xml:space="preserve">Urząd Miasta i Gminy w Wąchocku - </t>
    </r>
    <r>
      <rPr>
        <sz val="11"/>
        <rFont val="Bookman Old Style"/>
        <family val="1"/>
      </rPr>
      <t>dofinansowanie do budowy zbiornika wodnego na rzece Kamiennej.</t>
    </r>
  </si>
  <si>
    <t>zwiększenie bezpieczeństwa przeciwpowodziowego,</t>
  </si>
  <si>
    <r>
      <t xml:space="preserve">Urząd Gminy w Mircu - </t>
    </r>
    <r>
      <rPr>
        <sz val="11"/>
        <rFont val="Bookman Old Style"/>
        <family val="1"/>
      </rPr>
      <t>dofinansowanie do rekultywacji terenu po zlikwidowanym dzikim wysypisku (zagospodarowanie terenu).</t>
    </r>
  </si>
  <si>
    <t>byłe dzikie wysypisko w miejscowości Ostrożanka,</t>
  </si>
  <si>
    <r>
      <t xml:space="preserve">Związek Międzygminny "Utylizator" - </t>
    </r>
    <r>
      <rPr>
        <sz val="11"/>
        <rFont val="Bookman Old Style"/>
        <family val="1"/>
      </rPr>
      <t>dofinansowanie gminom tutejszego powiatu do budowy Zakładu Utylizacji Odpadów Komunalnych.</t>
    </r>
  </si>
  <si>
    <t>realizacja Planu Gospodarki Odpadami dla Powiatu Starachowickiego</t>
  </si>
  <si>
    <r>
      <t xml:space="preserve">Imprezy ekologiczne </t>
    </r>
    <r>
      <rPr>
        <sz val="11"/>
        <rFont val="Bookman Old Style"/>
        <family val="1"/>
      </rPr>
      <t>("Piękna i Bezpieczna Zagroda", "Sprzątanie Świata", konkurs ekologiczny),</t>
    </r>
  </si>
  <si>
    <t>zakup nagród w konkursach, zakup worków i rękawic w akcji "Sprzątanie świata",</t>
  </si>
  <si>
    <t>Realizacja strategii</t>
  </si>
  <si>
    <t>organizowanie szkoleń dla rolników w zakresie rolnictwa, leśnictwa i ochrony środowiska,</t>
  </si>
  <si>
    <t>Zabezpieczenie na wypadek zagrożeń ekologicznych</t>
  </si>
  <si>
    <t>usuwanie ewentualnych skutków awarii,</t>
  </si>
  <si>
    <t>Obsługa funduszu, zakup materiałów, wyposażenie i edukacja ekologiczna - szkolenia.</t>
  </si>
  <si>
    <t>§ 4210
§ 4300
§ 4410</t>
  </si>
  <si>
    <t>14 000 - zakup materiałów
  5 000 - obsługa funduszu
  1 000 - szkolenia</t>
  </si>
  <si>
    <t>Załącznik Nr 6 do Uchwały Nr XXXIII/271/05</t>
  </si>
  <si>
    <t>Wykaz dotacji udzielanych z budżetu w 2005 roku</t>
  </si>
  <si>
    <t>Podmiot otrzymujący</t>
  </si>
  <si>
    <t>Kwota dotacji</t>
  </si>
  <si>
    <t>Przeznaczenie dotacji              (cel publiczny)</t>
  </si>
  <si>
    <t>Instytucje kultury</t>
  </si>
  <si>
    <t>Kultura i ochrona dziedzictwa narodowego</t>
  </si>
  <si>
    <t>Zgodnie z ustawą                              o organizowaniu i  prowadzeniu działalności kulturalnej.</t>
  </si>
  <si>
    <t>Muzeum
§ 2550 - Dotacja podmiotowa                  z budżetu dla państwowej instytucji kultury</t>
  </si>
  <si>
    <t xml:space="preserve">Powiatowy Zakład Aktywności Zawodowej </t>
  </si>
  <si>
    <t>Pozostałe zadania w zakresie polityki społecznej</t>
  </si>
  <si>
    <t>Zgodnie z ustawą o rehabilitacji zawodowej i społecznej                oraz zatrudnianiu osób niepełnosprawnych</t>
  </si>
  <si>
    <t xml:space="preserve">PZAZ -
§ 2570 - Dotacja podmiotowa                               z budżetu dla pozostałych jednostek sektora finansów publicznych </t>
  </si>
  <si>
    <t>Jednostki oświatowe</t>
  </si>
  <si>
    <t>Oświata i wychowanie</t>
  </si>
  <si>
    <t>Zgodnie z art. 90 ust. 2a i ust.3 ustawy o systemie oświaty                    (Dz.U. Nr 67 poz.329 z 1996r.             z późniejszymi zmianami) 
przeznaczenie - działalność dydaktyczna szkoły.</t>
  </si>
  <si>
    <r>
      <t>Licea ogólnokształcące</t>
    </r>
    <r>
      <rPr>
        <sz val="11"/>
        <rFont val="Bookman Old Style"/>
        <family val="1"/>
      </rPr>
      <t xml:space="preserve">
§ 2540 - Dotacja podmiotowa                                           z budżetu dla niepublicznej szkoły lub innej niepublicznej placówki oświatowo - wychowawczej.</t>
    </r>
  </si>
  <si>
    <r>
      <t xml:space="preserve">Licea profilowane
</t>
    </r>
    <r>
      <rPr>
        <sz val="11"/>
        <rFont val="Bookman Old Style"/>
        <family val="1"/>
      </rPr>
      <t>§ 2540 - Dotacja podmiotowa                  z budżetu dla niepublicznej szkoły lub innej niepublicznej placówki oświatowo - wychowawczej.</t>
    </r>
  </si>
  <si>
    <r>
      <t xml:space="preserve">Szkoły zawodowe
</t>
    </r>
    <r>
      <rPr>
        <sz val="11"/>
        <rFont val="Bookman Old Style"/>
        <family val="1"/>
      </rPr>
      <t>§ 2540 - Dotacja podmiotowa                  z budżetu dla niepublicznej szkoły lub innej niepublicznej placówki oświatowo - wychowawczej.</t>
    </r>
  </si>
  <si>
    <t>Jednostki nie zaliczane do sektora finansów publicznych</t>
  </si>
  <si>
    <t>Administracja publiczna</t>
  </si>
  <si>
    <t>Realizacja zadań własnych powiatu</t>
  </si>
  <si>
    <r>
      <t xml:space="preserve">Starostwa powiatowe
</t>
    </r>
    <r>
      <rPr>
        <sz val="11"/>
        <rFont val="Bookman Old Style"/>
        <family val="1"/>
      </rPr>
      <t>w tym:
§ 2810 - Dotacja celowa                         z budżetu na finansowanie lub dofinansowanie zadań zleconych do realizacji fundacjom.
§ 2820 - Dotacja celowa                         z budżetu na finansowanie lub dofinansowanie zadań zleconych do realizacji stowarzyszeniom.
§ 2830 - Dotacja celowa                         z budżetu na finansowanie lub dofinansowanie zadań zleconych do realizacji pozostałym jednostkom nie zalicznym do sektora finansów publicznych.</t>
    </r>
    <r>
      <rPr>
        <b/>
        <i/>
        <sz val="11"/>
        <rFont val="Bookman Old Style"/>
        <family val="1"/>
      </rPr>
      <t xml:space="preserve">
</t>
    </r>
  </si>
  <si>
    <t>Rehabilitacja zawodowa                            i społeczna osób niepełnosprawnych</t>
  </si>
  <si>
    <t>Zgodnie z ustawą o rehabilitacji zawodowej i społecznej                 oraz zatrudnianiu osób niepełnosprawnych</t>
  </si>
  <si>
    <t>§ 2580 - Dotacja podmiotowa                   z budżetu dla jednostek nie zaliczanych do finansów publicznych</t>
  </si>
  <si>
    <t>Razem dotacje</t>
  </si>
  <si>
    <t>L.p.</t>
  </si>
  <si>
    <t>Wyszczególnienie</t>
  </si>
  <si>
    <t>Wykonanie</t>
  </si>
  <si>
    <t>Przewidywane wykonanie na 31.12</t>
  </si>
  <si>
    <t>2003 r.</t>
  </si>
  <si>
    <t>2004 r. przewidy wane</t>
  </si>
  <si>
    <t>2005 r.</t>
  </si>
  <si>
    <t>2006 r.</t>
  </si>
  <si>
    <t>2007 r.</t>
  </si>
  <si>
    <t>2008 r.</t>
  </si>
  <si>
    <r>
      <t>2009 r.</t>
    </r>
    <r>
      <rPr>
        <vertAlign val="superscript"/>
        <sz val="10"/>
        <rFont val="Arial CE"/>
        <family val="2"/>
      </rPr>
      <t>2)</t>
    </r>
  </si>
  <si>
    <t>2010 r.</t>
  </si>
  <si>
    <t>2011 r.</t>
  </si>
  <si>
    <t>2012 r.</t>
  </si>
  <si>
    <t>2013 r.</t>
  </si>
  <si>
    <t>A. Dochody</t>
  </si>
  <si>
    <t>z tego</t>
  </si>
  <si>
    <t>- dochody własne</t>
  </si>
  <si>
    <t>- subwencja ogólna</t>
  </si>
  <si>
    <t>- dotacje z budżetu państwa</t>
  </si>
  <si>
    <t xml:space="preserve">- dotacje z budżetów j.s.t. </t>
  </si>
  <si>
    <t>i funduszy celowych</t>
  </si>
  <si>
    <t>B. Wydatki</t>
  </si>
  <si>
    <t>- wydatki bieżące</t>
  </si>
  <si>
    <t>- wydatki majątkowe</t>
  </si>
  <si>
    <t>C. Wynik (A - B)</t>
  </si>
  <si>
    <t>D. Finansowanie</t>
  </si>
  <si>
    <r>
      <t>D</t>
    </r>
    <r>
      <rPr>
        <b/>
        <vertAlign val="subscript"/>
        <sz val="8"/>
        <rFont val="Arial CE"/>
        <family val="2"/>
      </rPr>
      <t>1</t>
    </r>
    <r>
      <rPr>
        <b/>
        <sz val="8"/>
        <rFont val="Arial CE"/>
        <family val="2"/>
      </rPr>
      <t xml:space="preserve"> Przychody ogółem</t>
    </r>
  </si>
  <si>
    <t>1) kredyty bankowe</t>
  </si>
  <si>
    <t>2) pożyczki</t>
  </si>
  <si>
    <t>3) spłaty pożyczek udzielonych</t>
  </si>
  <si>
    <t>4) nadwyżka z lat ubiegłych</t>
  </si>
  <si>
    <t>5) papiery wartościowe</t>
  </si>
  <si>
    <t>6) obligacje j.s.t.</t>
  </si>
  <si>
    <t>7) prywatyzacja majątku j.s.t.</t>
  </si>
  <si>
    <t>8) wolne środki</t>
  </si>
  <si>
    <r>
      <t>D</t>
    </r>
    <r>
      <rPr>
        <b/>
        <vertAlign val="subscript"/>
        <sz val="8"/>
        <rFont val="Arial CE"/>
        <family val="2"/>
      </rPr>
      <t>2</t>
    </r>
    <r>
      <rPr>
        <b/>
        <sz val="8"/>
        <rFont val="Arial CE"/>
        <family val="2"/>
      </rPr>
      <t xml:space="preserve"> Rozchody ogółem</t>
    </r>
  </si>
  <si>
    <t>1) spłaty kredytów</t>
  </si>
  <si>
    <t>2) pożyczki udzielone</t>
  </si>
  <si>
    <t>3) spłaty pożyczek</t>
  </si>
  <si>
    <t>4) wykup papierów wartościowych</t>
  </si>
  <si>
    <t>5) wykup obligacjo samorządowych</t>
  </si>
  <si>
    <t>6) inne cele (np. lokaty w bankach)</t>
  </si>
  <si>
    <t>2004 r.</t>
  </si>
  <si>
    <t>2009 r.2)</t>
  </si>
  <si>
    <r>
      <t>E</t>
    </r>
    <r>
      <rPr>
        <b/>
        <vertAlign val="subscript"/>
        <sz val="8"/>
        <rFont val="Arial CE"/>
        <family val="2"/>
      </rPr>
      <t>1</t>
    </r>
    <r>
      <rPr>
        <b/>
        <sz val="8"/>
        <rFont val="Arial CE"/>
        <family val="2"/>
      </rPr>
      <t>. Dług na koniec roku</t>
    </r>
  </si>
  <si>
    <t>1) wyemitowane papiery wartościowe (obligacje)</t>
  </si>
  <si>
    <t>2) zaciągnięte kredyty</t>
  </si>
  <si>
    <t>3) zaciągnięte pożyczki</t>
  </si>
  <si>
    <r>
      <t>4) przyjęte depozyty</t>
    </r>
    <r>
      <rPr>
        <vertAlign val="superscript"/>
        <sz val="8"/>
        <rFont val="Arial CE"/>
        <family val="2"/>
      </rPr>
      <t>1)</t>
    </r>
  </si>
  <si>
    <t>5) wymagalne zobowiązania:</t>
  </si>
  <si>
    <t>a) jednostek budżetowych</t>
  </si>
  <si>
    <t>b) wynikające z ustaw i orzeczeń sądów</t>
  </si>
  <si>
    <t>c) wynikające z udzielonych poręczeń i gwarancji</t>
  </si>
  <si>
    <t>d) wynikające z innych tytułów</t>
  </si>
  <si>
    <t>e) pozostałych jednostek organizacyjnych</t>
  </si>
  <si>
    <t>Wskaźnik długu (poz.27 / poz.1) %</t>
  </si>
  <si>
    <r>
      <t>E</t>
    </r>
    <r>
      <rPr>
        <b/>
        <vertAlign val="subscript"/>
        <sz val="8"/>
        <rFont val="Arial CE"/>
        <family val="2"/>
      </rPr>
      <t>2</t>
    </r>
    <r>
      <rPr>
        <b/>
        <sz val="8"/>
        <rFont val="Arial CE"/>
        <family val="2"/>
      </rPr>
      <t>. Zadłużenie w ciągu roku</t>
    </r>
  </si>
  <si>
    <t xml:space="preserve">z tego, przypadające do spłaty w roku budżetowym </t>
  </si>
  <si>
    <t>1) raty kredytów z odsetkami</t>
  </si>
  <si>
    <t>2) raty pożyczek z odsetkami</t>
  </si>
  <si>
    <t>3) potencjalne spłaty udzielonych poręczeń z należnymi odsetkami</t>
  </si>
  <si>
    <t>4) wykup papierów wartościowych wyemitowanych przez j.s.t.</t>
  </si>
  <si>
    <t>Wskaźnik zadłużenia (poz.39 / poz.1) %</t>
  </si>
  <si>
    <r>
      <t>1)</t>
    </r>
    <r>
      <rPr>
        <sz val="10"/>
        <rFont val="Arial CE"/>
        <family val="2"/>
      </rPr>
      <t xml:space="preserve"> - depozyty przyjęte do budżetu</t>
    </r>
  </si>
  <si>
    <r>
      <t>2)</t>
    </r>
    <r>
      <rPr>
        <sz val="10"/>
        <rFont val="Arial CE"/>
        <family val="2"/>
      </rPr>
      <t xml:space="preserve"> - podać dane na poszczególne lata objęte spłatą całego zadłużenia</t>
    </r>
  </si>
  <si>
    <t>Starachowice dn. 27.01.2005r.</t>
  </si>
  <si>
    <t>pieczęć i podpis Przewodniczącego Rady</t>
  </si>
  <si>
    <t>PROGNOZA DŁUGU PUBLICZNEGO DLA BUDŻETU PWIATU STARACHOWICKIEGO NA LATA 2003-2013</t>
  </si>
  <si>
    <t>Załącznik Nr 4a</t>
  </si>
  <si>
    <t>do Uchwały Nr XXXIII/271/05</t>
  </si>
  <si>
    <t>z dnia  27 stycznia 2005 roku</t>
  </si>
  <si>
    <t>Wydatki na wieloletnie programy inwestycyjne</t>
  </si>
  <si>
    <t>Program inwestycyjny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</si>
  <si>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</si>
  <si>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</si>
  <si>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</si>
  <si>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</si>
  <si>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2006</t>
  </si>
  <si>
    <t>Wysokość wydatków w roku 2007</t>
  </si>
  <si>
    <t>Rok rozpoczęcia</t>
  </si>
  <si>
    <t>Rok zakończenia</t>
  </si>
  <si>
    <t>Przebudowa drogi powiatowej Nr 15853 Skarżysko Kam-Mirzec</t>
  </si>
  <si>
    <t>Zarząd Dróg Powiatowych Starachowice</t>
  </si>
  <si>
    <t>Przebudowa drogi powiatowej Nr 15921 Starachowice - Lubienia</t>
  </si>
  <si>
    <t>Przebudowa drogi powiatowej nr 15897 Wąchock - Siekierno-Leśna</t>
  </si>
  <si>
    <t>Przebudowa - odbudowa drogi powiatowej nr. 15875 Suchedniów - Parszów</t>
  </si>
  <si>
    <t>Razem : dział 600</t>
  </si>
  <si>
    <t>Adaptacja Przychodni Rejonowej Nr 1 przy ul. Borkowskiego 4 na potrzeby Starostwa Powiatowego w Starachowicach</t>
  </si>
  <si>
    <t>Starostwo Powiatowe w Starachowicach</t>
  </si>
  <si>
    <t>Rozbudowa strażnicy</t>
  </si>
  <si>
    <t>Komenda Powiatowa PSP Starachowice</t>
  </si>
  <si>
    <t>Regio Ferrea -
program ochrony i turystycznego wykorzystania zabytków techniki Powiatu Starachowickiego</t>
  </si>
  <si>
    <t xml:space="preserve">Ogółem: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</si>
</sst>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1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4"/>
      <name val="Bookman Old Style"/>
      <family val="1"/>
    </font>
    <font>
      <i/>
      <sz val="12"/>
      <name val="Bookman Old Style"/>
      <family val="1"/>
    </font>
    <font>
      <b/>
      <i/>
      <sz val="12"/>
      <name val="Bookman Old Style"/>
      <family val="1"/>
    </font>
    <font>
      <b/>
      <sz val="13"/>
      <name val="Bookman Old Style"/>
      <family val="1"/>
    </font>
    <font>
      <i/>
      <sz val="13"/>
      <name val="Bookman Old Style"/>
      <family val="1"/>
    </font>
    <font>
      <sz val="13"/>
      <name val="Bookman Old Style"/>
      <family val="1"/>
    </font>
    <font>
      <b/>
      <i/>
      <sz val="13"/>
      <name val="Bookman Old Style"/>
      <family val="1"/>
    </font>
    <font>
      <i/>
      <sz val="10"/>
      <name val="Bookman Old Style"/>
      <family val="1"/>
    </font>
    <font>
      <sz val="12"/>
      <name val="Times New Roman CE"/>
      <family val="1"/>
    </font>
    <font>
      <b/>
      <sz val="10"/>
      <name val="Bookman Old Styl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Arial CE"/>
      <family val="2"/>
    </font>
    <font>
      <sz val="12"/>
      <name val="Arial Narrow"/>
      <family val="2"/>
    </font>
    <font>
      <b/>
      <u val="single"/>
      <sz val="11"/>
      <name val="Bookman Old Style"/>
      <family val="1"/>
    </font>
    <font>
      <u val="single"/>
      <sz val="11"/>
      <name val="Bookman Old Style"/>
      <family val="1"/>
    </font>
    <font>
      <sz val="13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i/>
      <sz val="11"/>
      <name val="Bookman Old Style"/>
      <family val="1"/>
    </font>
    <font>
      <sz val="8"/>
      <name val="Arial CE"/>
      <family val="2"/>
    </font>
    <font>
      <vertAlign val="superscript"/>
      <sz val="10"/>
      <name val="Arial CE"/>
      <family val="2"/>
    </font>
    <font>
      <b/>
      <sz val="8"/>
      <name val="Arial CE"/>
      <family val="2"/>
    </font>
    <font>
      <b/>
      <vertAlign val="subscript"/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2" xfId="0" applyFont="1" applyBorder="1" applyAlignment="1">
      <alignment/>
    </xf>
    <xf numFmtId="49" fontId="10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49" fontId="10" fillId="0" borderId="2" xfId="0" applyNumberFormat="1" applyFont="1" applyBorder="1" applyAlignment="1">
      <alignment/>
    </xf>
    <xf numFmtId="49" fontId="10" fillId="0" borderId="9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0" fontId="10" fillId="0" borderId="7" xfId="0" applyFont="1" applyBorder="1" applyAlignment="1">
      <alignment horizontal="right"/>
    </xf>
    <xf numFmtId="0" fontId="10" fillId="0" borderId="13" xfId="0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3" fontId="10" fillId="0" borderId="7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7" xfId="0" applyFont="1" applyBorder="1" applyAlignment="1">
      <alignment/>
    </xf>
    <xf numFmtId="49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9" xfId="0" applyFont="1" applyBorder="1" applyAlignment="1">
      <alignment/>
    </xf>
    <xf numFmtId="49" fontId="11" fillId="0" borderId="9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3" fontId="11" fillId="0" borderId="5" xfId="0" applyNumberFormat="1" applyFont="1" applyBorder="1" applyAlignment="1">
      <alignment horizontal="right" wrapText="1"/>
    </xf>
    <xf numFmtId="3" fontId="11" fillId="0" borderId="15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3" fontId="11" fillId="0" borderId="7" xfId="0" applyNumberFormat="1" applyFont="1" applyBorder="1" applyAlignment="1">
      <alignment horizontal="right" wrapText="1"/>
    </xf>
    <xf numFmtId="3" fontId="11" fillId="0" borderId="13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49" fontId="10" fillId="0" borderId="0" xfId="0" applyNumberFormat="1" applyFont="1" applyAlignment="1">
      <alignment horizontal="right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16" fillId="0" borderId="0" xfId="0" applyFont="1" applyAlignment="1">
      <alignment/>
    </xf>
    <xf numFmtId="0" fontId="16" fillId="0" borderId="3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6" xfId="0" applyFont="1" applyBorder="1" applyAlignment="1" quotePrefix="1">
      <alignment horizontal="center" vertical="center" wrapText="1"/>
    </xf>
    <xf numFmtId="0" fontId="16" fillId="0" borderId="8" xfId="0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6" xfId="0" applyNumberFormat="1" applyFont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12" fillId="0" borderId="5" xfId="0" applyFont="1" applyBorder="1" applyAlignment="1" quotePrefix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 quotePrefix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/>
    </xf>
    <xf numFmtId="0" fontId="13" fillId="0" borderId="15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 quotePrefix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16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3" xfId="0" applyFont="1" applyBorder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 quotePrefix="1">
      <alignment horizontal="right" vertical="center" wrapText="1"/>
    </xf>
    <xf numFmtId="0" fontId="12" fillId="0" borderId="5" xfId="0" applyFont="1" applyBorder="1" applyAlignment="1" quotePrefix="1">
      <alignment horizontal="right" vertical="center" wrapText="1"/>
    </xf>
    <xf numFmtId="0" fontId="12" fillId="0" borderId="7" xfId="0" applyFont="1" applyBorder="1" applyAlignment="1" quotePrefix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 quotePrefix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6" fillId="0" borderId="9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3" fontId="16" fillId="0" borderId="9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right" vertical="center" wrapText="1"/>
    </xf>
    <xf numFmtId="0" fontId="7" fillId="0" borderId="0" xfId="0" applyFont="1" applyBorder="1" applyAlignment="1">
      <alignment wrapText="1"/>
    </xf>
    <xf numFmtId="0" fontId="18" fillId="0" borderId="15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19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3" fontId="13" fillId="0" borderId="8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horizontal="left" wrapText="1"/>
    </xf>
    <xf numFmtId="0" fontId="18" fillId="0" borderId="4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19" fillId="0" borderId="5" xfId="0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wrapText="1"/>
    </xf>
    <xf numFmtId="0" fontId="13" fillId="0" borderId="15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3" fontId="17" fillId="0" borderId="8" xfId="0" applyNumberFormat="1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2" fillId="0" borderId="7" xfId="0" applyFont="1" applyBorder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0" fontId="13" fillId="0" borderId="1" xfId="0" applyFont="1" applyBorder="1" applyAlignment="1" quotePrefix="1">
      <alignment horizontal="right" vertical="center" wrapText="1"/>
    </xf>
    <xf numFmtId="0" fontId="16" fillId="0" borderId="11" xfId="0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 quotePrefix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3" fontId="12" fillId="0" borderId="4" xfId="0" applyNumberFormat="1" applyFont="1" applyBorder="1" applyAlignment="1">
      <alignment horizontal="right" vertical="top" wrapText="1"/>
    </xf>
    <xf numFmtId="0" fontId="12" fillId="0" borderId="4" xfId="0" applyFont="1" applyBorder="1" applyAlignment="1">
      <alignment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3" fontId="13" fillId="0" borderId="8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/>
    </xf>
    <xf numFmtId="3" fontId="13" fillId="0" borderId="4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49" fontId="11" fillId="0" borderId="1" xfId="0" applyNumberFormat="1" applyFont="1" applyBorder="1" applyAlignment="1" quotePrefix="1">
      <alignment horizontal="right"/>
    </xf>
    <xf numFmtId="3" fontId="10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 quotePrefix="1">
      <alignment horizontal="right"/>
    </xf>
    <xf numFmtId="0" fontId="5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6" fillId="0" borderId="0" xfId="0" applyFont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7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4" xfId="0" applyFont="1" applyBorder="1" applyAlignment="1">
      <alignment vertical="top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24" fillId="0" borderId="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3" fontId="24" fillId="0" borderId="12" xfId="0" applyNumberFormat="1" applyFont="1" applyBorder="1" applyAlignment="1">
      <alignment horizontal="right" vertical="top" wrapText="1"/>
    </xf>
    <xf numFmtId="0" fontId="24" fillId="0" borderId="4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3" fontId="35" fillId="0" borderId="1" xfId="0" applyNumberFormat="1" applyFont="1" applyBorder="1" applyAlignment="1">
      <alignment horizontal="right" vertical="center" wrapText="1"/>
    </xf>
    <xf numFmtId="3" fontId="36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36" fillId="0" borderId="22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36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1" fontId="10" fillId="0" borderId="12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vertical="top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top"/>
    </xf>
    <xf numFmtId="0" fontId="40" fillId="0" borderId="1" xfId="0" applyFont="1" applyBorder="1" applyAlignment="1">
      <alignment horizontal="left" vertical="top" wrapText="1"/>
    </xf>
    <xf numFmtId="3" fontId="40" fillId="0" borderId="1" xfId="0" applyNumberFormat="1" applyFont="1" applyBorder="1" applyAlignment="1">
      <alignment horizontal="right" vertical="top"/>
    </xf>
    <xf numFmtId="0" fontId="40" fillId="0" borderId="8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left" vertical="top" wrapText="1"/>
    </xf>
    <xf numFmtId="3" fontId="10" fillId="0" borderId="8" xfId="0" applyNumberFormat="1" applyFont="1" applyBorder="1" applyAlignment="1">
      <alignment horizontal="right" vertical="top"/>
    </xf>
    <xf numFmtId="3" fontId="40" fillId="0" borderId="2" xfId="0" applyNumberFormat="1" applyFont="1" applyBorder="1" applyAlignment="1">
      <alignment horizontal="right" vertical="top"/>
    </xf>
    <xf numFmtId="3" fontId="10" fillId="0" borderId="2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center" vertical="top"/>
    </xf>
    <xf numFmtId="3" fontId="5" fillId="0" borderId="21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" xfId="0" applyFont="1" applyBorder="1" applyAlignment="1">
      <alignment/>
    </xf>
    <xf numFmtId="0" fontId="43" fillId="0" borderId="1" xfId="0" applyFont="1" applyBorder="1" applyAlignment="1">
      <alignment vertical="center" wrapText="1"/>
    </xf>
    <xf numFmtId="3" fontId="41" fillId="0" borderId="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 quotePrefix="1">
      <alignment vertical="center" wrapText="1"/>
    </xf>
    <xf numFmtId="3" fontId="41" fillId="0" borderId="1" xfId="0" applyNumberFormat="1" applyFont="1" applyBorder="1" applyAlignment="1" applyProtection="1">
      <alignment/>
      <protection locked="0"/>
    </xf>
    <xf numFmtId="3" fontId="41" fillId="0" borderId="12" xfId="0" applyNumberFormat="1" applyFont="1" applyBorder="1" applyAlignment="1" applyProtection="1">
      <alignment/>
      <protection locked="0"/>
    </xf>
    <xf numFmtId="0" fontId="41" fillId="0" borderId="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/>
    </xf>
    <xf numFmtId="4" fontId="41" fillId="0" borderId="12" xfId="0" applyNumberFormat="1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4" xfId="0" applyBorder="1" applyAlignment="1">
      <alignment/>
    </xf>
    <xf numFmtId="0" fontId="24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8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40" fillId="0" borderId="3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40" fillId="0" borderId="8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0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3" fontId="7" fillId="0" borderId="8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31" fillId="0" borderId="8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24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" xfId="0" applyFont="1" applyBorder="1" applyAlignment="1">
      <alignment horizontal="justify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C1" sqref="C1"/>
    </sheetView>
  </sheetViews>
  <sheetFormatPr defaultColWidth="9.00390625" defaultRowHeight="12.75"/>
  <cols>
    <col min="1" max="1" width="4.00390625" style="0" customWidth="1"/>
    <col min="2" max="2" width="23.25390625" style="0" customWidth="1"/>
    <col min="3" max="3" width="8.75390625" style="0" customWidth="1"/>
    <col min="4" max="4" width="8.75390625" style="1" customWidth="1"/>
    <col min="5" max="5" width="8.625" style="0" customWidth="1"/>
    <col min="6" max="6" width="8.375" style="0" customWidth="1"/>
    <col min="7" max="7" width="8.625" style="0" customWidth="1"/>
    <col min="8" max="8" width="8.875" style="0" customWidth="1"/>
    <col min="9" max="9" width="8.375" style="0" customWidth="1"/>
    <col min="10" max="10" width="8.75390625" style="0" customWidth="1"/>
    <col min="11" max="12" width="8.375" style="0" customWidth="1"/>
  </cols>
  <sheetData>
    <row r="1" ht="12.75">
      <c r="C1" t="s">
        <v>384</v>
      </c>
    </row>
    <row r="2" spans="1:13" ht="12.75" customHeight="1">
      <c r="A2" s="503" t="s">
        <v>316</v>
      </c>
      <c r="B2" s="503" t="s">
        <v>317</v>
      </c>
      <c r="C2" s="447" t="s">
        <v>318</v>
      </c>
      <c r="D2" s="504" t="s">
        <v>319</v>
      </c>
      <c r="E2" s="505"/>
      <c r="F2" s="505"/>
      <c r="G2" s="505"/>
      <c r="H2" s="505"/>
      <c r="I2" s="506"/>
      <c r="J2" s="448"/>
      <c r="K2" s="448"/>
      <c r="L2" s="448"/>
      <c r="M2" s="450"/>
    </row>
    <row r="3" spans="1:13" ht="33" customHeight="1">
      <c r="A3" s="503"/>
      <c r="B3" s="503"/>
      <c r="C3" s="449" t="s">
        <v>320</v>
      </c>
      <c r="D3" s="446" t="s">
        <v>321</v>
      </c>
      <c r="E3" s="450" t="s">
        <v>322</v>
      </c>
      <c r="F3" s="449" t="s">
        <v>323</v>
      </c>
      <c r="G3" s="449" t="s">
        <v>324</v>
      </c>
      <c r="H3" s="449" t="s">
        <v>325</v>
      </c>
      <c r="I3" s="449" t="s">
        <v>326</v>
      </c>
      <c r="J3" s="449" t="s">
        <v>327</v>
      </c>
      <c r="K3" s="449" t="s">
        <v>328</v>
      </c>
      <c r="L3" s="449" t="s">
        <v>329</v>
      </c>
      <c r="M3" s="449" t="s">
        <v>330</v>
      </c>
    </row>
    <row r="4" spans="1:13" ht="12.75">
      <c r="A4" s="451">
        <v>1</v>
      </c>
      <c r="B4" s="451">
        <v>2</v>
      </c>
      <c r="C4" s="451">
        <v>4</v>
      </c>
      <c r="D4" s="451">
        <v>5</v>
      </c>
      <c r="E4" s="452">
        <v>6</v>
      </c>
      <c r="F4" s="451">
        <v>7</v>
      </c>
      <c r="G4" s="451">
        <v>8</v>
      </c>
      <c r="H4" s="451">
        <v>9</v>
      </c>
      <c r="I4" s="451">
        <v>10</v>
      </c>
      <c r="J4" s="451">
        <v>11</v>
      </c>
      <c r="K4" s="451">
        <v>12</v>
      </c>
      <c r="L4" s="451">
        <v>13</v>
      </c>
      <c r="M4" s="451">
        <v>14</v>
      </c>
    </row>
    <row r="5" spans="1:13" ht="12.75">
      <c r="A5" s="453">
        <v>1</v>
      </c>
      <c r="B5" s="454" t="s">
        <v>331</v>
      </c>
      <c r="C5" s="455">
        <v>60102891</v>
      </c>
      <c r="D5" s="455">
        <v>53931138</v>
      </c>
      <c r="E5" s="456">
        <v>44331058</v>
      </c>
      <c r="F5" s="455">
        <v>45439334</v>
      </c>
      <c r="G5" s="455">
        <v>46575317</v>
      </c>
      <c r="H5" s="455">
        <v>47797521</v>
      </c>
      <c r="I5" s="455">
        <v>49053077</v>
      </c>
      <c r="J5" s="455">
        <v>50209798</v>
      </c>
      <c r="K5" s="455">
        <v>51395801</v>
      </c>
      <c r="L5" s="455">
        <v>52611887</v>
      </c>
      <c r="M5" s="455">
        <v>53858882</v>
      </c>
    </row>
    <row r="6" spans="1:13" ht="12.75">
      <c r="A6" s="453"/>
      <c r="B6" s="457" t="s">
        <v>332</v>
      </c>
      <c r="C6" s="455"/>
      <c r="D6" s="455"/>
      <c r="E6" s="456"/>
      <c r="F6" s="455"/>
      <c r="G6" s="455"/>
      <c r="H6" s="455"/>
      <c r="I6" s="455"/>
      <c r="J6" s="455"/>
      <c r="K6" s="455"/>
      <c r="L6" s="455"/>
      <c r="M6" s="455"/>
    </row>
    <row r="7" spans="1:13" ht="12.75">
      <c r="A7" s="453">
        <v>2</v>
      </c>
      <c r="B7" s="458" t="s">
        <v>333</v>
      </c>
      <c r="C7" s="459">
        <v>3381779</v>
      </c>
      <c r="D7" s="459">
        <v>10133738</v>
      </c>
      <c r="E7" s="460">
        <v>10405228</v>
      </c>
      <c r="F7" s="459">
        <v>10665359</v>
      </c>
      <c r="G7" s="459">
        <v>10931993</v>
      </c>
      <c r="H7" s="459">
        <v>11314612</v>
      </c>
      <c r="I7" s="459">
        <v>11710623</v>
      </c>
      <c r="J7" s="459">
        <v>12120495</v>
      </c>
      <c r="K7" s="459">
        <v>12544712</v>
      </c>
      <c r="L7" s="459">
        <v>12983777</v>
      </c>
      <c r="M7" s="459">
        <v>13438209</v>
      </c>
    </row>
    <row r="8" spans="1:13" ht="12.75">
      <c r="A8" s="453">
        <v>3</v>
      </c>
      <c r="B8" s="458" t="s">
        <v>334</v>
      </c>
      <c r="C8" s="459">
        <v>23081163</v>
      </c>
      <c r="D8" s="459">
        <v>23258222</v>
      </c>
      <c r="E8" s="460">
        <v>24122612</v>
      </c>
      <c r="F8" s="459">
        <v>24725677</v>
      </c>
      <c r="G8" s="459">
        <v>25343819</v>
      </c>
      <c r="H8" s="459">
        <v>25977414</v>
      </c>
      <c r="I8" s="459">
        <v>26626849</v>
      </c>
      <c r="J8" s="459">
        <v>27159386</v>
      </c>
      <c r="K8" s="459">
        <v>27702574</v>
      </c>
      <c r="L8" s="459">
        <v>28256625</v>
      </c>
      <c r="M8" s="459">
        <v>28821758</v>
      </c>
    </row>
    <row r="9" spans="1:13" ht="12.75">
      <c r="A9" s="453">
        <v>4</v>
      </c>
      <c r="B9" s="458" t="s">
        <v>335</v>
      </c>
      <c r="C9" s="459">
        <v>30123059</v>
      </c>
      <c r="D9" s="459">
        <v>20360238</v>
      </c>
      <c r="E9" s="460">
        <v>8616719</v>
      </c>
      <c r="F9" s="459">
        <v>8832137</v>
      </c>
      <c r="G9" s="459">
        <v>9052940</v>
      </c>
      <c r="H9" s="459">
        <v>9233999</v>
      </c>
      <c r="I9" s="459">
        <v>9418679</v>
      </c>
      <c r="J9" s="459">
        <v>9607053</v>
      </c>
      <c r="K9" s="459">
        <v>9799194</v>
      </c>
      <c r="L9" s="459">
        <v>9995178</v>
      </c>
      <c r="M9" s="459">
        <v>10195082</v>
      </c>
    </row>
    <row r="10" spans="1:13" ht="12.75">
      <c r="A10" s="453"/>
      <c r="B10" s="458" t="s">
        <v>336</v>
      </c>
      <c r="C10" s="459">
        <v>170388</v>
      </c>
      <c r="D10" s="459">
        <v>59041</v>
      </c>
      <c r="E10" s="460">
        <v>399850</v>
      </c>
      <c r="F10" s="459">
        <v>409846</v>
      </c>
      <c r="G10" s="459">
        <v>420092</v>
      </c>
      <c r="H10" s="459">
        <v>428494</v>
      </c>
      <c r="I10" s="459">
        <v>437064</v>
      </c>
      <c r="J10" s="459">
        <v>445805</v>
      </c>
      <c r="K10" s="459">
        <v>454721</v>
      </c>
      <c r="L10" s="459">
        <v>463815</v>
      </c>
      <c r="M10" s="459">
        <v>473091</v>
      </c>
    </row>
    <row r="11" spans="1:13" ht="12.75">
      <c r="A11" s="453">
        <v>5</v>
      </c>
      <c r="B11" s="457" t="s">
        <v>337</v>
      </c>
      <c r="C11" s="459">
        <v>3346502</v>
      </c>
      <c r="D11" s="459">
        <v>119899</v>
      </c>
      <c r="E11" s="460">
        <v>786649</v>
      </c>
      <c r="F11" s="459">
        <v>806315</v>
      </c>
      <c r="G11" s="459">
        <v>826473</v>
      </c>
      <c r="H11" s="459">
        <v>843002</v>
      </c>
      <c r="I11" s="459">
        <v>859862</v>
      </c>
      <c r="J11" s="459">
        <v>877059</v>
      </c>
      <c r="K11" s="459">
        <v>894600</v>
      </c>
      <c r="L11" s="459">
        <v>912492</v>
      </c>
      <c r="M11" s="459">
        <v>930742</v>
      </c>
    </row>
    <row r="12" spans="1:13" ht="12.75">
      <c r="A12" s="453">
        <v>6</v>
      </c>
      <c r="B12" s="454" t="s">
        <v>338</v>
      </c>
      <c r="C12" s="455">
        <v>61144765</v>
      </c>
      <c r="D12" s="455">
        <v>56281771</v>
      </c>
      <c r="E12" s="456">
        <v>45661430</v>
      </c>
      <c r="F12" s="455">
        <v>43884334</v>
      </c>
      <c r="G12" s="455">
        <v>45065317</v>
      </c>
      <c r="H12" s="455">
        <v>46287521</v>
      </c>
      <c r="I12" s="455">
        <v>47328077</v>
      </c>
      <c r="J12" s="455">
        <f>SUM(J7:J11)</f>
        <v>50209798</v>
      </c>
      <c r="K12" s="455">
        <f>SUM(K7:K11)</f>
        <v>51395801</v>
      </c>
      <c r="L12" s="455">
        <f>SUM(L7:L11)</f>
        <v>52611887</v>
      </c>
      <c r="M12" s="455">
        <f>SUM(M7:M11)</f>
        <v>53858882</v>
      </c>
    </row>
    <row r="13" spans="1:13" ht="12.75">
      <c r="A13" s="453"/>
      <c r="B13" s="457" t="s">
        <v>332</v>
      </c>
      <c r="C13" s="455"/>
      <c r="D13" s="455"/>
      <c r="E13" s="456"/>
      <c r="F13" s="455"/>
      <c r="G13" s="455"/>
      <c r="H13" s="455"/>
      <c r="I13" s="455"/>
      <c r="J13" s="455"/>
      <c r="K13" s="455"/>
      <c r="L13" s="455"/>
      <c r="M13" s="455"/>
    </row>
    <row r="14" spans="1:13" ht="12.75">
      <c r="A14" s="453">
        <v>7</v>
      </c>
      <c r="B14" s="458" t="s">
        <v>339</v>
      </c>
      <c r="C14" s="459">
        <v>39339786</v>
      </c>
      <c r="D14" s="459">
        <v>42416724</v>
      </c>
      <c r="E14" s="460">
        <v>42097161</v>
      </c>
      <c r="F14" s="459">
        <v>39360534</v>
      </c>
      <c r="G14" s="459">
        <v>43245317</v>
      </c>
      <c r="H14" s="459">
        <v>44787521</v>
      </c>
      <c r="I14" s="459">
        <v>45728077</v>
      </c>
      <c r="J14" s="459">
        <v>48509798</v>
      </c>
      <c r="K14" s="459">
        <v>49595801</v>
      </c>
      <c r="L14" s="459">
        <v>50711887</v>
      </c>
      <c r="M14" s="459">
        <v>51858882</v>
      </c>
    </row>
    <row r="15" spans="1:13" ht="12.75">
      <c r="A15" s="453">
        <v>8</v>
      </c>
      <c r="B15" s="458" t="s">
        <v>340</v>
      </c>
      <c r="C15" s="459">
        <v>21804979</v>
      </c>
      <c r="D15" s="459">
        <v>13865047</v>
      </c>
      <c r="E15" s="460">
        <v>3660248</v>
      </c>
      <c r="F15" s="459">
        <v>4523800</v>
      </c>
      <c r="G15" s="459">
        <v>1820000</v>
      </c>
      <c r="H15" s="459">
        <v>1500000</v>
      </c>
      <c r="I15" s="459">
        <v>1600000</v>
      </c>
      <c r="J15" s="459">
        <v>1700000</v>
      </c>
      <c r="K15" s="459">
        <v>1800000</v>
      </c>
      <c r="L15" s="459">
        <v>1900000</v>
      </c>
      <c r="M15" s="459">
        <v>2000000</v>
      </c>
    </row>
    <row r="16" spans="1:13" ht="12.75">
      <c r="A16" s="453">
        <v>9</v>
      </c>
      <c r="B16" s="454" t="s">
        <v>341</v>
      </c>
      <c r="C16" s="455">
        <f aca="true" t="shared" si="0" ref="C16:I16">C5-C12</f>
        <v>-1041874</v>
      </c>
      <c r="D16" s="455">
        <f t="shared" si="0"/>
        <v>-2350633</v>
      </c>
      <c r="E16" s="456">
        <f t="shared" si="0"/>
        <v>-1330372</v>
      </c>
      <c r="F16" s="455">
        <f t="shared" si="0"/>
        <v>1555000</v>
      </c>
      <c r="G16" s="455">
        <f t="shared" si="0"/>
        <v>1510000</v>
      </c>
      <c r="H16" s="455">
        <f t="shared" si="0"/>
        <v>1510000</v>
      </c>
      <c r="I16" s="455">
        <f t="shared" si="0"/>
        <v>1725000</v>
      </c>
      <c r="J16" s="455"/>
      <c r="K16" s="455"/>
      <c r="L16" s="455"/>
      <c r="M16" s="455"/>
    </row>
    <row r="17" spans="1:13" ht="12.75">
      <c r="A17" s="453">
        <v>10</v>
      </c>
      <c r="B17" s="454" t="s">
        <v>342</v>
      </c>
      <c r="C17" s="455">
        <v>1120820</v>
      </c>
      <c r="D17" s="455">
        <v>3329067</v>
      </c>
      <c r="E17" s="456">
        <v>1330372</v>
      </c>
      <c r="F17" s="455">
        <v>-1555000</v>
      </c>
      <c r="G17" s="455">
        <v>-1510000</v>
      </c>
      <c r="H17" s="455">
        <v>-1510000</v>
      </c>
      <c r="I17" s="455">
        <v>-1725000</v>
      </c>
      <c r="J17" s="455"/>
      <c r="K17" s="455"/>
      <c r="L17" s="455"/>
      <c r="M17" s="455"/>
    </row>
    <row r="18" spans="1:13" ht="12.75">
      <c r="A18" s="453">
        <v>11</v>
      </c>
      <c r="B18" s="454" t="s">
        <v>343</v>
      </c>
      <c r="C18" s="455">
        <v>3612000</v>
      </c>
      <c r="D18" s="455">
        <v>4028574</v>
      </c>
      <c r="E18" s="456">
        <v>2817021</v>
      </c>
      <c r="F18" s="455">
        <f>SUM(F20:F27)</f>
        <v>0</v>
      </c>
      <c r="G18" s="455">
        <f>SUM(G20:G27)</f>
        <v>0</v>
      </c>
      <c r="H18" s="455">
        <f>SUM(H20:H27)</f>
        <v>0</v>
      </c>
      <c r="I18" s="455">
        <f>SUM(I20:I27)</f>
        <v>0</v>
      </c>
      <c r="J18" s="455"/>
      <c r="K18" s="455"/>
      <c r="L18" s="455"/>
      <c r="M18" s="455"/>
    </row>
    <row r="19" spans="1:13" ht="12.75">
      <c r="A19" s="453"/>
      <c r="B19" s="457" t="s">
        <v>332</v>
      </c>
      <c r="C19" s="455"/>
      <c r="D19" s="455"/>
      <c r="E19" s="456"/>
      <c r="F19" s="455"/>
      <c r="G19" s="455"/>
      <c r="H19" s="455"/>
      <c r="I19" s="455"/>
      <c r="J19" s="455"/>
      <c r="K19" s="455"/>
      <c r="L19" s="455"/>
      <c r="M19" s="455"/>
    </row>
    <row r="20" spans="1:13" ht="12.75">
      <c r="A20" s="453">
        <v>12</v>
      </c>
      <c r="B20" s="457" t="s">
        <v>344</v>
      </c>
      <c r="C20" s="459">
        <v>1850000</v>
      </c>
      <c r="D20" s="459">
        <v>3786649</v>
      </c>
      <c r="E20" s="460">
        <v>2600000</v>
      </c>
      <c r="F20" s="459"/>
      <c r="G20" s="459"/>
      <c r="H20" s="459"/>
      <c r="I20" s="459"/>
      <c r="J20" s="459"/>
      <c r="K20" s="459"/>
      <c r="L20" s="459"/>
      <c r="M20" s="459"/>
    </row>
    <row r="21" spans="1:13" ht="12.75">
      <c r="A21" s="453">
        <v>13</v>
      </c>
      <c r="B21" s="457" t="s">
        <v>345</v>
      </c>
      <c r="C21" s="459"/>
      <c r="D21" s="459"/>
      <c r="E21" s="460"/>
      <c r="F21" s="459"/>
      <c r="G21" s="459"/>
      <c r="H21" s="459"/>
      <c r="I21" s="459"/>
      <c r="J21" s="459"/>
      <c r="K21" s="459"/>
      <c r="L21" s="459"/>
      <c r="M21" s="459"/>
    </row>
    <row r="22" spans="1:13" ht="12.75">
      <c r="A22" s="453">
        <v>14</v>
      </c>
      <c r="B22" s="457" t="s">
        <v>346</v>
      </c>
      <c r="C22" s="459">
        <v>1762000</v>
      </c>
      <c r="D22" s="459">
        <v>162979</v>
      </c>
      <c r="E22" s="460">
        <v>217021</v>
      </c>
      <c r="F22" s="459"/>
      <c r="G22" s="459"/>
      <c r="H22" s="459"/>
      <c r="I22" s="459"/>
      <c r="J22" s="459"/>
      <c r="K22" s="459"/>
      <c r="L22" s="459"/>
      <c r="M22" s="459"/>
    </row>
    <row r="23" spans="1:13" ht="12.75">
      <c r="A23" s="453">
        <v>15</v>
      </c>
      <c r="B23" s="457" t="s">
        <v>347</v>
      </c>
      <c r="C23" s="459"/>
      <c r="D23" s="459"/>
      <c r="E23" s="460"/>
      <c r="F23" s="459"/>
      <c r="G23" s="459"/>
      <c r="H23" s="459"/>
      <c r="I23" s="459"/>
      <c r="J23" s="459"/>
      <c r="K23" s="459"/>
      <c r="L23" s="459"/>
      <c r="M23" s="459"/>
    </row>
    <row r="24" spans="1:13" ht="12.75">
      <c r="A24" s="453">
        <v>16</v>
      </c>
      <c r="B24" s="457" t="s">
        <v>348</v>
      </c>
      <c r="C24" s="459"/>
      <c r="D24" s="459"/>
      <c r="E24" s="460"/>
      <c r="F24" s="459"/>
      <c r="G24" s="459"/>
      <c r="H24" s="459"/>
      <c r="I24" s="459"/>
      <c r="J24" s="459"/>
      <c r="K24" s="459"/>
      <c r="L24" s="459"/>
      <c r="M24" s="459"/>
    </row>
    <row r="25" spans="1:13" ht="12.75">
      <c r="A25" s="453">
        <v>17</v>
      </c>
      <c r="B25" s="457" t="s">
        <v>349</v>
      </c>
      <c r="C25" s="459"/>
      <c r="D25" s="459"/>
      <c r="E25" s="460"/>
      <c r="F25" s="459"/>
      <c r="G25" s="459"/>
      <c r="H25" s="459"/>
      <c r="I25" s="459"/>
      <c r="J25" s="459"/>
      <c r="K25" s="459"/>
      <c r="L25" s="459"/>
      <c r="M25" s="459"/>
    </row>
    <row r="26" spans="1:13" ht="12.75">
      <c r="A26" s="453">
        <v>18</v>
      </c>
      <c r="B26" s="457" t="s">
        <v>350</v>
      </c>
      <c r="C26" s="459"/>
      <c r="D26" s="459"/>
      <c r="E26" s="460"/>
      <c r="F26" s="459"/>
      <c r="G26" s="459"/>
      <c r="H26" s="459"/>
      <c r="I26" s="459"/>
      <c r="J26" s="459"/>
      <c r="K26" s="459"/>
      <c r="L26" s="459"/>
      <c r="M26" s="459"/>
    </row>
    <row r="27" spans="1:13" ht="12.75">
      <c r="A27" s="453">
        <v>19</v>
      </c>
      <c r="B27" s="457" t="s">
        <v>351</v>
      </c>
      <c r="C27" s="459"/>
      <c r="D27" s="459">
        <v>78946</v>
      </c>
      <c r="E27" s="460"/>
      <c r="F27" s="459"/>
      <c r="G27" s="459"/>
      <c r="H27" s="459"/>
      <c r="I27" s="459"/>
      <c r="J27" s="459"/>
      <c r="K27" s="459"/>
      <c r="L27" s="459"/>
      <c r="M27" s="459"/>
    </row>
    <row r="28" spans="1:13" ht="12.75">
      <c r="A28" s="453">
        <v>20</v>
      </c>
      <c r="B28" s="454" t="s">
        <v>352</v>
      </c>
      <c r="C28" s="455">
        <v>2491180</v>
      </c>
      <c r="D28" s="455">
        <v>699507</v>
      </c>
      <c r="E28" s="456">
        <v>1486649</v>
      </c>
      <c r="F28" s="455">
        <v>1555000</v>
      </c>
      <c r="G28" s="455">
        <f>SUM(G30:G35)</f>
        <v>1510000</v>
      </c>
      <c r="H28" s="455">
        <f>SUM(H30:H35)</f>
        <v>1510000</v>
      </c>
      <c r="I28" s="455">
        <f>SUM(I30:I35)</f>
        <v>1725000</v>
      </c>
      <c r="J28" s="455"/>
      <c r="K28" s="455"/>
      <c r="L28" s="455"/>
      <c r="M28" s="455"/>
    </row>
    <row r="29" spans="1:13" ht="12.75">
      <c r="A29" s="453"/>
      <c r="B29" s="457" t="s">
        <v>332</v>
      </c>
      <c r="C29" s="455"/>
      <c r="D29" s="455"/>
      <c r="E29" s="456"/>
      <c r="F29" s="455"/>
      <c r="G29" s="455"/>
      <c r="H29" s="455"/>
      <c r="I29" s="455"/>
      <c r="J29" s="455"/>
      <c r="K29" s="455"/>
      <c r="L29" s="455"/>
      <c r="M29" s="455"/>
    </row>
    <row r="30" spans="1:13" ht="12.75">
      <c r="A30" s="453">
        <v>21</v>
      </c>
      <c r="B30" s="457" t="s">
        <v>353</v>
      </c>
      <c r="C30" s="459">
        <v>279180</v>
      </c>
      <c r="D30" s="459">
        <v>450000</v>
      </c>
      <c r="E30" s="460">
        <v>1486649</v>
      </c>
      <c r="F30" s="459">
        <v>1555000</v>
      </c>
      <c r="G30" s="459">
        <v>1510000</v>
      </c>
      <c r="H30" s="459">
        <v>1510000</v>
      </c>
      <c r="I30" s="459">
        <v>1725000</v>
      </c>
      <c r="J30" s="459"/>
      <c r="K30" s="459"/>
      <c r="L30" s="459"/>
      <c r="M30" s="459"/>
    </row>
    <row r="31" spans="1:13" ht="12" customHeight="1">
      <c r="A31" s="453">
        <v>22</v>
      </c>
      <c r="B31" s="457" t="s">
        <v>354</v>
      </c>
      <c r="C31" s="459">
        <v>2212000</v>
      </c>
      <c r="D31" s="459">
        <v>230000</v>
      </c>
      <c r="E31" s="460"/>
      <c r="F31" s="459"/>
      <c r="G31" s="459"/>
      <c r="H31" s="459"/>
      <c r="I31" s="459"/>
      <c r="J31" s="459"/>
      <c r="K31" s="459"/>
      <c r="L31" s="459"/>
      <c r="M31" s="459"/>
    </row>
    <row r="32" spans="1:13" ht="11.25" customHeight="1">
      <c r="A32" s="453">
        <v>23</v>
      </c>
      <c r="B32" s="457" t="s">
        <v>355</v>
      </c>
      <c r="C32" s="459"/>
      <c r="D32" s="459"/>
      <c r="E32" s="460"/>
      <c r="F32" s="459"/>
      <c r="G32" s="459"/>
      <c r="H32" s="459"/>
      <c r="I32" s="459"/>
      <c r="J32" s="459"/>
      <c r="K32" s="459"/>
      <c r="L32" s="459"/>
      <c r="M32" s="459"/>
    </row>
    <row r="33" spans="1:13" ht="18" customHeight="1">
      <c r="A33" s="453">
        <v>24</v>
      </c>
      <c r="B33" s="457" t="s">
        <v>356</v>
      </c>
      <c r="C33" s="459"/>
      <c r="D33" s="459"/>
      <c r="E33" s="460"/>
      <c r="F33" s="459"/>
      <c r="G33" s="459"/>
      <c r="H33" s="459"/>
      <c r="I33" s="459"/>
      <c r="J33" s="459"/>
      <c r="K33" s="459"/>
      <c r="L33" s="459"/>
      <c r="M33" s="459"/>
    </row>
    <row r="34" spans="1:13" ht="18" customHeight="1">
      <c r="A34" s="453">
        <v>25</v>
      </c>
      <c r="B34" s="457" t="s">
        <v>357</v>
      </c>
      <c r="C34" s="459"/>
      <c r="D34" s="459"/>
      <c r="E34" s="460"/>
      <c r="F34" s="459"/>
      <c r="G34" s="459"/>
      <c r="H34" s="459"/>
      <c r="I34" s="459"/>
      <c r="J34" s="459"/>
      <c r="K34" s="459"/>
      <c r="L34" s="459"/>
      <c r="M34" s="459"/>
    </row>
    <row r="35" spans="1:13" ht="17.25" customHeight="1">
      <c r="A35" s="453">
        <v>26</v>
      </c>
      <c r="B35" s="457" t="s">
        <v>358</v>
      </c>
      <c r="C35" s="459"/>
      <c r="D35" s="459">
        <v>19507</v>
      </c>
      <c r="E35" s="460"/>
      <c r="F35" s="459"/>
      <c r="G35" s="459"/>
      <c r="H35" s="459"/>
      <c r="I35" s="459"/>
      <c r="J35" s="459"/>
      <c r="K35" s="459"/>
      <c r="L35" s="459"/>
      <c r="M35" s="459"/>
    </row>
    <row r="36" spans="1:13" ht="12.75">
      <c r="A36" s="503" t="s">
        <v>316</v>
      </c>
      <c r="B36" s="503" t="s">
        <v>317</v>
      </c>
      <c r="C36" s="447"/>
      <c r="D36" s="507" t="s">
        <v>319</v>
      </c>
      <c r="E36" s="503"/>
      <c r="F36" s="503"/>
      <c r="G36" s="503"/>
      <c r="H36" s="503"/>
      <c r="I36" s="508"/>
      <c r="J36" s="461"/>
      <c r="K36" s="461"/>
      <c r="L36" s="461"/>
      <c r="M36" s="462"/>
    </row>
    <row r="37" spans="1:13" ht="12.75">
      <c r="A37" s="503"/>
      <c r="B37" s="503"/>
      <c r="C37" s="446" t="s">
        <v>320</v>
      </c>
      <c r="D37" s="446" t="s">
        <v>359</v>
      </c>
      <c r="E37" s="462" t="s">
        <v>322</v>
      </c>
      <c r="F37" s="446" t="s">
        <v>323</v>
      </c>
      <c r="G37" s="446" t="s">
        <v>324</v>
      </c>
      <c r="H37" s="446" t="s">
        <v>325</v>
      </c>
      <c r="I37" s="446" t="s">
        <v>360</v>
      </c>
      <c r="J37" s="446" t="s">
        <v>327</v>
      </c>
      <c r="K37" s="446" t="s">
        <v>328</v>
      </c>
      <c r="L37" s="446" t="s">
        <v>329</v>
      </c>
      <c r="M37" s="446" t="s">
        <v>330</v>
      </c>
    </row>
    <row r="38" spans="1:13" ht="12.75">
      <c r="A38" s="451">
        <v>1</v>
      </c>
      <c r="B38" s="451">
        <v>2</v>
      </c>
      <c r="C38" s="451">
        <v>4</v>
      </c>
      <c r="D38" s="451">
        <v>5</v>
      </c>
      <c r="E38" s="452">
        <v>6</v>
      </c>
      <c r="F38" s="451">
        <v>7</v>
      </c>
      <c r="G38" s="451">
        <v>8</v>
      </c>
      <c r="H38" s="451">
        <v>9</v>
      </c>
      <c r="I38" s="451">
        <v>10</v>
      </c>
      <c r="J38" s="451">
        <v>11</v>
      </c>
      <c r="K38" s="451">
        <v>12</v>
      </c>
      <c r="L38" s="451">
        <v>13</v>
      </c>
      <c r="M38" s="451">
        <v>14</v>
      </c>
    </row>
    <row r="39" spans="1:13" ht="12.75">
      <c r="A39" s="453">
        <v>27</v>
      </c>
      <c r="B39" s="454" t="s">
        <v>361</v>
      </c>
      <c r="C39" s="455">
        <v>1850000</v>
      </c>
      <c r="D39" s="455">
        <v>5186649</v>
      </c>
      <c r="E39" s="456">
        <v>6300000</v>
      </c>
      <c r="F39" s="455">
        <v>4745000</v>
      </c>
      <c r="G39" s="455">
        <v>3235000</v>
      </c>
      <c r="H39" s="455">
        <v>1725000</v>
      </c>
      <c r="I39" s="455"/>
      <c r="J39" s="455"/>
      <c r="K39" s="455"/>
      <c r="L39" s="455"/>
      <c r="M39" s="455"/>
    </row>
    <row r="40" spans="1:13" ht="12.75">
      <c r="A40" s="453"/>
      <c r="B40" s="457" t="s">
        <v>332</v>
      </c>
      <c r="C40" s="455"/>
      <c r="D40" s="455"/>
      <c r="E40" s="456"/>
      <c r="F40" s="455"/>
      <c r="G40" s="455"/>
      <c r="H40" s="455"/>
      <c r="I40" s="455"/>
      <c r="J40" s="455"/>
      <c r="K40" s="455"/>
      <c r="L40" s="455"/>
      <c r="M40" s="455"/>
    </row>
    <row r="41" spans="1:13" ht="20.25" customHeight="1">
      <c r="A41" s="453">
        <v>28</v>
      </c>
      <c r="B41" s="457" t="s">
        <v>362</v>
      </c>
      <c r="C41" s="459"/>
      <c r="D41" s="459"/>
      <c r="E41" s="460"/>
      <c r="F41" s="459"/>
      <c r="G41" s="459"/>
      <c r="H41" s="459"/>
      <c r="I41" s="459"/>
      <c r="J41" s="459"/>
      <c r="K41" s="459"/>
      <c r="L41" s="459"/>
      <c r="M41" s="459"/>
    </row>
    <row r="42" spans="1:13" ht="12.75">
      <c r="A42" s="453">
        <v>29</v>
      </c>
      <c r="B42" s="457" t="s">
        <v>363</v>
      </c>
      <c r="C42" s="459">
        <v>1850000</v>
      </c>
      <c r="D42" s="459">
        <f aca="true" t="shared" si="1" ref="D42:I42">C42+D20-D30</f>
        <v>5186649</v>
      </c>
      <c r="E42" s="460">
        <f t="shared" si="1"/>
        <v>6300000</v>
      </c>
      <c r="F42" s="459">
        <f t="shared" si="1"/>
        <v>4745000</v>
      </c>
      <c r="G42" s="459">
        <f t="shared" si="1"/>
        <v>3235000</v>
      </c>
      <c r="H42" s="459">
        <f t="shared" si="1"/>
        <v>1725000</v>
      </c>
      <c r="I42" s="459">
        <f t="shared" si="1"/>
        <v>0</v>
      </c>
      <c r="J42" s="459"/>
      <c r="K42" s="459"/>
      <c r="L42" s="459"/>
      <c r="M42" s="459"/>
    </row>
    <row r="43" spans="1:13" ht="12.75">
      <c r="A43" s="453">
        <v>30</v>
      </c>
      <c r="B43" s="457" t="s">
        <v>364</v>
      </c>
      <c r="C43" s="459"/>
      <c r="D43" s="459"/>
      <c r="E43" s="460">
        <f>D43+E21-E32</f>
        <v>0</v>
      </c>
      <c r="F43" s="459">
        <f>E43+F21-F32</f>
        <v>0</v>
      </c>
      <c r="G43" s="459">
        <f>F43+G21-G32</f>
        <v>0</v>
      </c>
      <c r="H43" s="459">
        <f>G43+H21-H32</f>
        <v>0</v>
      </c>
      <c r="I43" s="459">
        <f>H43+I21-I32</f>
        <v>0</v>
      </c>
      <c r="J43" s="459"/>
      <c r="K43" s="459"/>
      <c r="L43" s="459"/>
      <c r="M43" s="459"/>
    </row>
    <row r="44" spans="1:13" ht="12.75">
      <c r="A44" s="453">
        <v>31</v>
      </c>
      <c r="B44" s="457" t="s">
        <v>365</v>
      </c>
      <c r="C44" s="459"/>
      <c r="D44" s="459"/>
      <c r="E44" s="460"/>
      <c r="F44" s="459"/>
      <c r="G44" s="459"/>
      <c r="H44" s="459"/>
      <c r="I44" s="459"/>
      <c r="J44" s="459"/>
      <c r="K44" s="459"/>
      <c r="L44" s="459"/>
      <c r="M44" s="459"/>
    </row>
    <row r="45" spans="1:13" ht="12.75">
      <c r="A45" s="453">
        <v>32</v>
      </c>
      <c r="B45" s="457" t="s">
        <v>366</v>
      </c>
      <c r="C45" s="455"/>
      <c r="D45" s="455"/>
      <c r="E45" s="456"/>
      <c r="F45" s="455"/>
      <c r="G45" s="455"/>
      <c r="H45" s="455"/>
      <c r="I45" s="455"/>
      <c r="J45" s="455"/>
      <c r="K45" s="455"/>
      <c r="L45" s="455"/>
      <c r="M45" s="455"/>
    </row>
    <row r="46" spans="1:13" ht="12.75">
      <c r="A46" s="453">
        <v>33</v>
      </c>
      <c r="B46" s="457" t="s">
        <v>367</v>
      </c>
      <c r="C46" s="459"/>
      <c r="D46" s="455"/>
      <c r="E46" s="456"/>
      <c r="F46" s="455"/>
      <c r="G46" s="455"/>
      <c r="H46" s="455"/>
      <c r="I46" s="455"/>
      <c r="J46" s="455"/>
      <c r="K46" s="455"/>
      <c r="L46" s="455"/>
      <c r="M46" s="455"/>
    </row>
    <row r="47" spans="1:13" ht="18.75" customHeight="1">
      <c r="A47" s="453">
        <v>34</v>
      </c>
      <c r="B47" s="457" t="s">
        <v>368</v>
      </c>
      <c r="C47" s="459"/>
      <c r="D47" s="455"/>
      <c r="E47" s="456"/>
      <c r="F47" s="455"/>
      <c r="G47" s="455"/>
      <c r="H47" s="455"/>
      <c r="I47" s="455"/>
      <c r="J47" s="455"/>
      <c r="K47" s="455"/>
      <c r="L47" s="455"/>
      <c r="M47" s="455"/>
    </row>
    <row r="48" spans="1:13" ht="19.5" customHeight="1">
      <c r="A48" s="453">
        <v>35</v>
      </c>
      <c r="B48" s="457" t="s">
        <v>369</v>
      </c>
      <c r="C48" s="459"/>
      <c r="D48" s="455"/>
      <c r="E48" s="456"/>
      <c r="F48" s="455"/>
      <c r="G48" s="455"/>
      <c r="H48" s="455"/>
      <c r="I48" s="455"/>
      <c r="J48" s="455"/>
      <c r="K48" s="455"/>
      <c r="L48" s="455"/>
      <c r="M48" s="455"/>
    </row>
    <row r="49" spans="1:13" ht="12.75">
      <c r="A49" s="453">
        <v>36</v>
      </c>
      <c r="B49" s="457" t="s">
        <v>370</v>
      </c>
      <c r="C49" s="459"/>
      <c r="D49" s="455"/>
      <c r="E49" s="456"/>
      <c r="F49" s="455"/>
      <c r="G49" s="455"/>
      <c r="H49" s="455"/>
      <c r="I49" s="455"/>
      <c r="J49" s="455"/>
      <c r="K49" s="455"/>
      <c r="L49" s="455"/>
      <c r="M49" s="455"/>
    </row>
    <row r="50" spans="1:13" ht="19.5" customHeight="1">
      <c r="A50" s="453">
        <v>37</v>
      </c>
      <c r="B50" s="457" t="s">
        <v>371</v>
      </c>
      <c r="C50" s="459"/>
      <c r="D50" s="455"/>
      <c r="E50" s="456"/>
      <c r="F50" s="455"/>
      <c r="G50" s="455"/>
      <c r="H50" s="455"/>
      <c r="I50" s="455"/>
      <c r="J50" s="455"/>
      <c r="K50" s="455"/>
      <c r="L50" s="455"/>
      <c r="M50" s="455"/>
    </row>
    <row r="51" spans="1:13" ht="17.25" customHeight="1">
      <c r="A51" s="453">
        <v>38</v>
      </c>
      <c r="B51" s="457" t="s">
        <v>372</v>
      </c>
      <c r="C51" s="463">
        <f aca="true" t="shared" si="2" ref="C51:I51">IF(C5=0,0,C39/C5*100)</f>
        <v>3.0780549308351906</v>
      </c>
      <c r="D51" s="463">
        <f t="shared" si="2"/>
        <v>9.617169583923856</v>
      </c>
      <c r="E51" s="464">
        <f t="shared" si="2"/>
        <v>14.21125568444588</v>
      </c>
      <c r="F51" s="463">
        <f t="shared" si="2"/>
        <v>10.44249460170345</v>
      </c>
      <c r="G51" s="463">
        <f t="shared" si="2"/>
        <v>6.945739091802638</v>
      </c>
      <c r="H51" s="463">
        <f t="shared" si="2"/>
        <v>3.6089737792049927</v>
      </c>
      <c r="I51" s="463">
        <f t="shared" si="2"/>
        <v>0</v>
      </c>
      <c r="J51" s="463"/>
      <c r="K51" s="463"/>
      <c r="L51" s="463"/>
      <c r="M51" s="463"/>
    </row>
    <row r="52" spans="1:13" ht="12.75">
      <c r="A52" s="453">
        <v>39</v>
      </c>
      <c r="B52" s="454" t="s">
        <v>373</v>
      </c>
      <c r="C52" s="455">
        <v>279180</v>
      </c>
      <c r="D52" s="455">
        <f aca="true" t="shared" si="3" ref="D52:I52">SUM(D54:D57)</f>
        <v>682989</v>
      </c>
      <c r="E52" s="456">
        <f t="shared" si="3"/>
        <v>2365835</v>
      </c>
      <c r="F52" s="455">
        <f t="shared" si="3"/>
        <v>2728251</v>
      </c>
      <c r="G52" s="455">
        <f t="shared" si="3"/>
        <v>2567781</v>
      </c>
      <c r="H52" s="455">
        <f t="shared" si="3"/>
        <v>2455924</v>
      </c>
      <c r="I52" s="455">
        <f t="shared" si="3"/>
        <v>2556827</v>
      </c>
      <c r="J52" s="455">
        <v>737847</v>
      </c>
      <c r="K52" s="455">
        <v>689022</v>
      </c>
      <c r="L52" s="455">
        <v>640409</v>
      </c>
      <c r="M52" s="455">
        <v>410016</v>
      </c>
    </row>
    <row r="53" spans="1:13" ht="20.25" customHeight="1">
      <c r="A53" s="453"/>
      <c r="B53" s="457" t="s">
        <v>374</v>
      </c>
      <c r="C53" s="455"/>
      <c r="D53" s="455"/>
      <c r="E53" s="456"/>
      <c r="F53" s="455"/>
      <c r="G53" s="455"/>
      <c r="H53" s="455"/>
      <c r="I53" s="455"/>
      <c r="J53" s="455"/>
      <c r="K53" s="455"/>
      <c r="L53" s="455"/>
      <c r="M53" s="455"/>
    </row>
    <row r="54" spans="1:13" ht="12.75">
      <c r="A54" s="453">
        <v>40</v>
      </c>
      <c r="B54" s="457" t="s">
        <v>375</v>
      </c>
      <c r="C54" s="459">
        <v>279180</v>
      </c>
      <c r="D54" s="459">
        <v>582989</v>
      </c>
      <c r="E54" s="460">
        <v>1783514</v>
      </c>
      <c r="F54" s="459">
        <v>1795104</v>
      </c>
      <c r="G54" s="459">
        <v>1683459</v>
      </c>
      <c r="H54" s="459">
        <v>1619680</v>
      </c>
      <c r="I54" s="459">
        <v>1770155</v>
      </c>
      <c r="J54" s="459"/>
      <c r="K54" s="459"/>
      <c r="L54" s="459"/>
      <c r="M54" s="459"/>
    </row>
    <row r="55" spans="1:13" ht="12.75">
      <c r="A55" s="453">
        <v>41</v>
      </c>
      <c r="B55" s="457" t="s">
        <v>376</v>
      </c>
      <c r="C55" s="459"/>
      <c r="D55" s="459"/>
      <c r="E55" s="460"/>
      <c r="F55" s="459"/>
      <c r="G55" s="459"/>
      <c r="H55" s="459"/>
      <c r="I55" s="459"/>
      <c r="J55" s="459"/>
      <c r="K55" s="459"/>
      <c r="L55" s="459"/>
      <c r="M55" s="459"/>
    </row>
    <row r="56" spans="1:13" ht="28.5" customHeight="1">
      <c r="A56" s="453">
        <v>42</v>
      </c>
      <c r="B56" s="457" t="s">
        <v>377</v>
      </c>
      <c r="C56" s="459"/>
      <c r="D56" s="459">
        <v>100000</v>
      </c>
      <c r="E56" s="460">
        <v>582321</v>
      </c>
      <c r="F56" s="459">
        <v>933147</v>
      </c>
      <c r="G56" s="459">
        <v>884322</v>
      </c>
      <c r="H56" s="459">
        <v>836244</v>
      </c>
      <c r="I56" s="459">
        <v>786672</v>
      </c>
      <c r="J56" s="459">
        <v>737847</v>
      </c>
      <c r="K56" s="459">
        <v>689022</v>
      </c>
      <c r="L56" s="459">
        <v>640409</v>
      </c>
      <c r="M56" s="459">
        <v>410016</v>
      </c>
    </row>
    <row r="57" spans="1:13" ht="30" customHeight="1">
      <c r="A57" s="453">
        <v>43</v>
      </c>
      <c r="B57" s="457" t="s">
        <v>378</v>
      </c>
      <c r="C57" s="459"/>
      <c r="D57" s="459"/>
      <c r="E57" s="460"/>
      <c r="F57" s="459"/>
      <c r="G57" s="459"/>
      <c r="H57" s="459"/>
      <c r="I57" s="459"/>
      <c r="J57" s="459"/>
      <c r="K57" s="459"/>
      <c r="L57" s="459"/>
      <c r="M57" s="459"/>
    </row>
    <row r="58" spans="1:13" ht="21" customHeight="1">
      <c r="A58" s="453">
        <v>44</v>
      </c>
      <c r="B58" s="457" t="s">
        <v>379</v>
      </c>
      <c r="C58" s="463">
        <f aca="true" t="shared" si="4" ref="C58:I58">IF(C5=0,0,C52/C5*100)</f>
        <v>0.46450344626517215</v>
      </c>
      <c r="D58" s="463">
        <f t="shared" si="4"/>
        <v>1.2664093978510151</v>
      </c>
      <c r="E58" s="464">
        <f t="shared" si="4"/>
        <v>5.336743824160479</v>
      </c>
      <c r="F58" s="463">
        <f t="shared" si="4"/>
        <v>6.0041615046558565</v>
      </c>
      <c r="G58" s="463">
        <f t="shared" si="4"/>
        <v>5.513179867353346</v>
      </c>
      <c r="H58" s="463">
        <f t="shared" si="4"/>
        <v>5.13818279404072</v>
      </c>
      <c r="I58" s="463">
        <f t="shared" si="4"/>
        <v>5.212368227175636</v>
      </c>
      <c r="J58" s="463">
        <v>1.47</v>
      </c>
      <c r="K58" s="463">
        <v>1.34</v>
      </c>
      <c r="L58" s="463">
        <v>1.22</v>
      </c>
      <c r="M58" s="463">
        <v>0.76</v>
      </c>
    </row>
    <row r="60" ht="14.25">
      <c r="A60" s="465" t="s">
        <v>380</v>
      </c>
    </row>
    <row r="61" ht="14.25">
      <c r="A61" s="465" t="s">
        <v>381</v>
      </c>
    </row>
    <row r="63" spans="2:14" ht="12.75">
      <c r="B63" s="466" t="s">
        <v>382</v>
      </c>
      <c r="H63" s="467"/>
      <c r="I63" s="467"/>
      <c r="J63" s="467"/>
      <c r="K63" s="467"/>
      <c r="L63" s="467"/>
      <c r="M63" s="467"/>
      <c r="N63" s="467"/>
    </row>
    <row r="64" spans="8:14" ht="25.5" customHeight="1">
      <c r="H64" s="502" t="s">
        <v>383</v>
      </c>
      <c r="I64" s="502"/>
      <c r="J64" s="502"/>
      <c r="K64" s="502"/>
      <c r="L64" s="502"/>
      <c r="M64" s="502"/>
      <c r="N64" s="502"/>
    </row>
  </sheetData>
  <mergeCells count="7">
    <mergeCell ref="H64:N64"/>
    <mergeCell ref="A2:A3"/>
    <mergeCell ref="B2:B3"/>
    <mergeCell ref="D2:I2"/>
    <mergeCell ref="A36:A37"/>
    <mergeCell ref="B36:B37"/>
    <mergeCell ref="D36:I3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1"/>
  <sheetViews>
    <sheetView workbookViewId="0" topLeftCell="A1">
      <selection activeCell="D4" sqref="D4"/>
    </sheetView>
  </sheetViews>
  <sheetFormatPr defaultColWidth="9.00390625" defaultRowHeight="12.75"/>
  <cols>
    <col min="1" max="1" width="16.375" style="295" customWidth="1"/>
    <col min="2" max="2" width="5.625" style="295" customWidth="1"/>
    <col min="3" max="3" width="14.625" style="295" customWidth="1"/>
    <col min="4" max="4" width="35.25390625" style="295" customWidth="1"/>
    <col min="5" max="5" width="17.375" style="295" customWidth="1"/>
    <col min="6" max="6" width="35.125" style="295" customWidth="1"/>
    <col min="7" max="16384" width="9.125" style="295" customWidth="1"/>
  </cols>
  <sheetData>
    <row r="1" ht="15.75">
      <c r="F1" s="104" t="s">
        <v>289</v>
      </c>
    </row>
    <row r="2" spans="4:6" ht="16.5">
      <c r="D2" s="413"/>
      <c r="F2" s="104" t="s">
        <v>170</v>
      </c>
    </row>
    <row r="3" ht="15.75">
      <c r="F3" s="104" t="s">
        <v>43</v>
      </c>
    </row>
    <row r="4" ht="15.75">
      <c r="F4" s="16"/>
    </row>
    <row r="6" spans="2:6" s="300" customFormat="1" ht="15.75">
      <c r="B6" s="496" t="s">
        <v>290</v>
      </c>
      <c r="C6" s="496"/>
      <c r="D6" s="496"/>
      <c r="E6" s="496"/>
      <c r="F6" s="496"/>
    </row>
    <row r="7" ht="10.5" customHeight="1">
      <c r="F7" s="414"/>
    </row>
    <row r="8" spans="2:6" s="415" customFormat="1" ht="40.5" customHeight="1">
      <c r="B8" s="374" t="s">
        <v>1</v>
      </c>
      <c r="C8" s="374" t="s">
        <v>224</v>
      </c>
      <c r="D8" s="374" t="s">
        <v>291</v>
      </c>
      <c r="E8" s="374" t="s">
        <v>292</v>
      </c>
      <c r="F8" s="374" t="s">
        <v>293</v>
      </c>
    </row>
    <row r="9" spans="2:6" s="416" customFormat="1" ht="15.75" customHeight="1">
      <c r="B9" s="417">
        <v>1</v>
      </c>
      <c r="C9" s="417">
        <v>2</v>
      </c>
      <c r="D9" s="417">
        <v>3</v>
      </c>
      <c r="E9" s="417">
        <v>4</v>
      </c>
      <c r="F9" s="417">
        <v>5</v>
      </c>
    </row>
    <row r="10" spans="2:6" s="416" customFormat="1" ht="15.75" customHeight="1">
      <c r="B10" s="418" t="s">
        <v>61</v>
      </c>
      <c r="C10" s="419"/>
      <c r="D10" s="420" t="s">
        <v>294</v>
      </c>
      <c r="E10" s="421">
        <v>300000</v>
      </c>
      <c r="F10" s="420"/>
    </row>
    <row r="11" spans="2:6" s="422" customFormat="1" ht="36" customHeight="1">
      <c r="B11" s="501"/>
      <c r="C11" s="423">
        <v>921</v>
      </c>
      <c r="D11" s="424" t="s">
        <v>295</v>
      </c>
      <c r="E11" s="425">
        <v>300000</v>
      </c>
      <c r="F11" s="512" t="s">
        <v>296</v>
      </c>
    </row>
    <row r="12" spans="2:6" s="337" customFormat="1" ht="66" customHeight="1">
      <c r="B12" s="493"/>
      <c r="C12" s="304">
        <v>92118</v>
      </c>
      <c r="D12" s="428" t="s">
        <v>297</v>
      </c>
      <c r="E12" s="429">
        <v>300000</v>
      </c>
      <c r="F12" s="500"/>
    </row>
    <row r="13" spans="2:6" s="339" customFormat="1" ht="36" customHeight="1">
      <c r="B13" s="430" t="s">
        <v>130</v>
      </c>
      <c r="C13" s="419"/>
      <c r="D13" s="431" t="s">
        <v>298</v>
      </c>
      <c r="E13" s="421">
        <v>100632</v>
      </c>
      <c r="F13" s="432"/>
    </row>
    <row r="14" spans="2:6" s="422" customFormat="1" ht="39.75" customHeight="1">
      <c r="B14" s="427"/>
      <c r="C14" s="423">
        <v>853</v>
      </c>
      <c r="D14" s="424" t="s">
        <v>299</v>
      </c>
      <c r="E14" s="425">
        <v>100632</v>
      </c>
      <c r="F14" s="512" t="s">
        <v>300</v>
      </c>
    </row>
    <row r="15" spans="2:6" s="337" customFormat="1" ht="81.75" customHeight="1">
      <c r="B15" s="433"/>
      <c r="C15" s="304">
        <v>85311</v>
      </c>
      <c r="D15" s="428" t="s">
        <v>301</v>
      </c>
      <c r="E15" s="429">
        <v>100632</v>
      </c>
      <c r="F15" s="500"/>
    </row>
    <row r="16" spans="2:6" s="416" customFormat="1" ht="15.75" customHeight="1">
      <c r="B16" s="418" t="s">
        <v>160</v>
      </c>
      <c r="C16" s="419"/>
      <c r="D16" s="431" t="s">
        <v>302</v>
      </c>
      <c r="E16" s="421">
        <v>1400000</v>
      </c>
      <c r="F16" s="431"/>
    </row>
    <row r="17" spans="2:6" s="422" customFormat="1" ht="21.75" customHeight="1">
      <c r="B17" s="434"/>
      <c r="C17" s="423">
        <v>801</v>
      </c>
      <c r="D17" s="424" t="s">
        <v>303</v>
      </c>
      <c r="E17" s="425">
        <v>1400000</v>
      </c>
      <c r="F17" s="512" t="s">
        <v>304</v>
      </c>
    </row>
    <row r="18" spans="2:6" s="422" customFormat="1" ht="96.75" customHeight="1">
      <c r="B18" s="501"/>
      <c r="C18" s="304">
        <v>80120</v>
      </c>
      <c r="D18" s="435" t="s">
        <v>305</v>
      </c>
      <c r="E18" s="429">
        <v>300000</v>
      </c>
      <c r="F18" s="499"/>
    </row>
    <row r="19" spans="2:6" s="422" customFormat="1" ht="96.75" customHeight="1">
      <c r="B19" s="492"/>
      <c r="C19" s="304">
        <v>80123</v>
      </c>
      <c r="D19" s="435" t="s">
        <v>306</v>
      </c>
      <c r="E19" s="429">
        <v>100000</v>
      </c>
      <c r="F19" s="499"/>
    </row>
    <row r="20" spans="2:6" s="422" customFormat="1" ht="99" customHeight="1">
      <c r="B20" s="493"/>
      <c r="C20" s="304">
        <v>80130</v>
      </c>
      <c r="D20" s="435" t="s">
        <v>307</v>
      </c>
      <c r="E20" s="429">
        <v>1000000</v>
      </c>
      <c r="F20" s="500"/>
    </row>
    <row r="21" spans="2:6" s="422" customFormat="1" ht="21.75" customHeight="1">
      <c r="B21" s="373">
        <v>1</v>
      </c>
      <c r="C21" s="373">
        <v>2</v>
      </c>
      <c r="D21" s="374">
        <v>3</v>
      </c>
      <c r="E21" s="436">
        <v>4</v>
      </c>
      <c r="F21" s="374">
        <v>5</v>
      </c>
    </row>
    <row r="22" spans="2:6" s="422" customFormat="1" ht="33" customHeight="1">
      <c r="B22" s="419" t="s">
        <v>164</v>
      </c>
      <c r="C22" s="419"/>
      <c r="D22" s="431" t="s">
        <v>308</v>
      </c>
      <c r="E22" s="421">
        <v>136600</v>
      </c>
      <c r="F22" s="431"/>
    </row>
    <row r="23" spans="2:6" s="422" customFormat="1" ht="21" customHeight="1">
      <c r="B23" s="419"/>
      <c r="C23" s="423">
        <v>750</v>
      </c>
      <c r="D23" s="424" t="s">
        <v>309</v>
      </c>
      <c r="E23" s="425">
        <v>30000</v>
      </c>
      <c r="F23" s="494" t="s">
        <v>310</v>
      </c>
    </row>
    <row r="24" spans="2:6" s="422" customFormat="1" ht="290.25" customHeight="1">
      <c r="B24" s="419"/>
      <c r="C24" s="437">
        <v>75020</v>
      </c>
      <c r="D24" s="438" t="s">
        <v>311</v>
      </c>
      <c r="E24" s="439">
        <v>30000</v>
      </c>
      <c r="F24" s="495"/>
    </row>
    <row r="25" spans="2:6" s="422" customFormat="1" ht="39.75" customHeight="1">
      <c r="B25" s="423"/>
      <c r="C25" s="423">
        <v>853</v>
      </c>
      <c r="D25" s="424" t="s">
        <v>299</v>
      </c>
      <c r="E25" s="440">
        <v>106600</v>
      </c>
      <c r="F25" s="426"/>
    </row>
    <row r="26" spans="2:6" s="422" customFormat="1" ht="51.75" customHeight="1">
      <c r="B26" s="437"/>
      <c r="C26" s="437">
        <v>85311</v>
      </c>
      <c r="D26" s="428" t="s">
        <v>312</v>
      </c>
      <c r="E26" s="441"/>
      <c r="F26" s="512" t="s">
        <v>313</v>
      </c>
    </row>
    <row r="27" spans="2:6" s="422" customFormat="1" ht="72" customHeight="1" thickBot="1">
      <c r="B27" s="442"/>
      <c r="C27" s="442"/>
      <c r="D27" s="428" t="s">
        <v>314</v>
      </c>
      <c r="E27" s="441">
        <v>106600</v>
      </c>
      <c r="F27" s="500"/>
    </row>
    <row r="28" spans="2:6" ht="18" customHeight="1" thickBot="1">
      <c r="B28" s="509" t="s">
        <v>315</v>
      </c>
      <c r="C28" s="510"/>
      <c r="D28" s="511"/>
      <c r="E28" s="443">
        <v>1937232</v>
      </c>
      <c r="F28" s="444"/>
    </row>
    <row r="29" spans="2:6" ht="15.75">
      <c r="B29" s="77"/>
      <c r="C29" s="77"/>
      <c r="D29" s="77"/>
      <c r="E29" s="77"/>
      <c r="F29" s="445"/>
    </row>
    <row r="30" spans="2:6" ht="15.75">
      <c r="B30" s="77"/>
      <c r="C30" s="77"/>
      <c r="D30" s="77"/>
      <c r="E30" s="77"/>
      <c r="F30" s="445"/>
    </row>
    <row r="31" ht="15.75">
      <c r="F31" s="319"/>
    </row>
  </sheetData>
  <mergeCells count="9">
    <mergeCell ref="B6:F6"/>
    <mergeCell ref="B11:B12"/>
    <mergeCell ref="F11:F12"/>
    <mergeCell ref="F14:F15"/>
    <mergeCell ref="B28:D28"/>
    <mergeCell ref="F17:F20"/>
    <mergeCell ref="B18:B20"/>
    <mergeCell ref="F23:F24"/>
    <mergeCell ref="F26:F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IV16384"/>
    </sheetView>
  </sheetViews>
  <sheetFormatPr defaultColWidth="9.00390625" defaultRowHeight="12.75"/>
  <cols>
    <col min="1" max="1" width="12.25390625" style="0" customWidth="1"/>
    <col min="2" max="2" width="8.375" style="0" customWidth="1"/>
    <col min="3" max="3" width="55.875" style="0" customWidth="1"/>
    <col min="4" max="4" width="13.25390625" style="340" customWidth="1"/>
    <col min="5" max="5" width="10.25390625" style="0" customWidth="1"/>
    <col min="6" max="6" width="57.75390625" style="0" customWidth="1"/>
  </cols>
  <sheetData>
    <row r="1" spans="1:6" ht="53.25" customHeight="1">
      <c r="A1" s="497" t="s">
        <v>248</v>
      </c>
      <c r="B1" s="497"/>
      <c r="C1" s="498"/>
      <c r="D1" s="498"/>
      <c r="E1" s="498"/>
      <c r="F1" s="498"/>
    </row>
    <row r="2" spans="1:10" ht="25.5" customHeight="1">
      <c r="A2" s="370"/>
      <c r="B2" s="370"/>
      <c r="C2" s="371"/>
      <c r="D2" s="104"/>
      <c r="E2" s="371"/>
      <c r="F2" s="371"/>
      <c r="G2" s="77"/>
      <c r="H2" s="77"/>
      <c r="I2" s="77"/>
      <c r="J2" s="77"/>
    </row>
    <row r="3" spans="2:10" s="372" customFormat="1" ht="15">
      <c r="B3" s="373" t="s">
        <v>1</v>
      </c>
      <c r="C3" s="373" t="s">
        <v>249</v>
      </c>
      <c r="D3" s="373" t="s">
        <v>250</v>
      </c>
      <c r="E3" s="374" t="s">
        <v>251</v>
      </c>
      <c r="F3" s="373" t="s">
        <v>252</v>
      </c>
      <c r="G3" s="375"/>
      <c r="H3" s="375"/>
      <c r="I3" s="375"/>
      <c r="J3" s="375"/>
    </row>
    <row r="4" spans="2:10" s="376" customFormat="1" ht="15.75">
      <c r="B4" s="374" t="s">
        <v>61</v>
      </c>
      <c r="C4" s="377" t="s">
        <v>253</v>
      </c>
      <c r="D4" s="378">
        <v>198840</v>
      </c>
      <c r="E4" s="379"/>
      <c r="F4" s="374"/>
      <c r="G4" s="380"/>
      <c r="H4" s="380"/>
      <c r="I4" s="380"/>
      <c r="J4" s="380"/>
    </row>
    <row r="5" spans="2:10" s="376" customFormat="1" ht="30">
      <c r="B5" s="381">
        <v>2</v>
      </c>
      <c r="C5" s="382" t="s">
        <v>254</v>
      </c>
      <c r="D5" s="383"/>
      <c r="E5" s="384"/>
      <c r="F5" s="385"/>
      <c r="G5" s="380"/>
      <c r="H5" s="380"/>
      <c r="I5" s="380"/>
      <c r="J5" s="380"/>
    </row>
    <row r="6" spans="2:10" s="376" customFormat="1" ht="15.75">
      <c r="B6" s="381"/>
      <c r="C6" s="386" t="s">
        <v>255</v>
      </c>
      <c r="D6" s="387"/>
      <c r="E6" s="387"/>
      <c r="F6" s="385"/>
      <c r="G6" s="380"/>
      <c r="H6" s="380"/>
      <c r="I6" s="380"/>
      <c r="J6" s="380"/>
    </row>
    <row r="7" spans="2:10" s="376" customFormat="1" ht="30.75" thickBot="1">
      <c r="B7" s="388"/>
      <c r="C7" s="389" t="s">
        <v>256</v>
      </c>
      <c r="D7" s="390">
        <v>170000</v>
      </c>
      <c r="E7" s="390"/>
      <c r="F7" s="381"/>
      <c r="G7" s="380"/>
      <c r="H7" s="380"/>
      <c r="I7" s="380"/>
      <c r="J7" s="380"/>
    </row>
    <row r="8" spans="2:10" s="376" customFormat="1" ht="16.5" thickBot="1">
      <c r="B8" s="391"/>
      <c r="C8" s="392" t="s">
        <v>257</v>
      </c>
      <c r="D8" s="393">
        <v>368840</v>
      </c>
      <c r="E8" s="394"/>
      <c r="F8" s="395"/>
      <c r="G8" s="380"/>
      <c r="H8" s="380"/>
      <c r="I8" s="380"/>
      <c r="J8" s="380"/>
    </row>
    <row r="9" spans="2:10" s="376" customFormat="1" ht="15.75">
      <c r="B9" s="396" t="s">
        <v>130</v>
      </c>
      <c r="C9" s="397" t="s">
        <v>258</v>
      </c>
      <c r="D9" s="398"/>
      <c r="E9" s="399"/>
      <c r="F9" s="400"/>
      <c r="G9" s="380"/>
      <c r="H9" s="380"/>
      <c r="I9" s="380"/>
      <c r="J9" s="380"/>
    </row>
    <row r="10" spans="2:10" s="376" customFormat="1" ht="60">
      <c r="B10" s="381"/>
      <c r="C10" s="401" t="s">
        <v>259</v>
      </c>
      <c r="D10" s="387">
        <v>11590</v>
      </c>
      <c r="E10" s="387" t="s">
        <v>260</v>
      </c>
      <c r="F10" s="402" t="s">
        <v>261</v>
      </c>
      <c r="G10" s="380"/>
      <c r="H10" s="380"/>
      <c r="I10" s="380"/>
      <c r="J10" s="380"/>
    </row>
    <row r="11" spans="2:10" s="376" customFormat="1" ht="36" customHeight="1">
      <c r="B11" s="388"/>
      <c r="C11" s="401" t="s">
        <v>262</v>
      </c>
      <c r="D11" s="387">
        <v>35000</v>
      </c>
      <c r="E11" s="387" t="s">
        <v>263</v>
      </c>
      <c r="F11" s="402" t="s">
        <v>264</v>
      </c>
      <c r="G11" s="380"/>
      <c r="H11" s="380"/>
      <c r="I11" s="380"/>
      <c r="J11" s="380"/>
    </row>
    <row r="12" spans="2:10" s="376" customFormat="1" ht="60">
      <c r="B12" s="388"/>
      <c r="C12" s="401" t="s">
        <v>265</v>
      </c>
      <c r="D12" s="387">
        <v>20000</v>
      </c>
      <c r="E12" s="387" t="s">
        <v>266</v>
      </c>
      <c r="F12" s="403" t="s">
        <v>267</v>
      </c>
      <c r="G12" s="380"/>
      <c r="H12" s="380"/>
      <c r="I12" s="380"/>
      <c r="J12" s="380"/>
    </row>
    <row r="13" spans="2:10" ht="45">
      <c r="B13" s="388"/>
      <c r="C13" s="401" t="s">
        <v>268</v>
      </c>
      <c r="D13" s="387">
        <v>60000</v>
      </c>
      <c r="E13" s="387" t="s">
        <v>260</v>
      </c>
      <c r="F13" s="403" t="s">
        <v>269</v>
      </c>
      <c r="G13" s="77"/>
      <c r="H13" s="77"/>
      <c r="I13" s="77"/>
      <c r="J13" s="77"/>
    </row>
    <row r="14" spans="2:10" ht="45">
      <c r="B14" s="388"/>
      <c r="C14" s="401" t="s">
        <v>270</v>
      </c>
      <c r="D14" s="387">
        <v>2000</v>
      </c>
      <c r="E14" s="387" t="s">
        <v>260</v>
      </c>
      <c r="F14" s="403" t="s">
        <v>271</v>
      </c>
      <c r="G14" s="77"/>
      <c r="H14" s="77"/>
      <c r="I14" s="77"/>
      <c r="J14" s="77"/>
    </row>
    <row r="15" spans="2:10" ht="61.5" customHeight="1">
      <c r="B15" s="388"/>
      <c r="C15" s="401" t="s">
        <v>272</v>
      </c>
      <c r="D15" s="387">
        <v>40000</v>
      </c>
      <c r="E15" s="387" t="s">
        <v>273</v>
      </c>
      <c r="F15" s="403" t="s">
        <v>261</v>
      </c>
      <c r="G15" s="77"/>
      <c r="H15" s="77"/>
      <c r="I15" s="77"/>
      <c r="J15" s="77"/>
    </row>
    <row r="16" spans="2:10" ht="45">
      <c r="B16" s="388"/>
      <c r="C16" s="401" t="s">
        <v>274</v>
      </c>
      <c r="D16" s="387">
        <v>10000</v>
      </c>
      <c r="E16" s="387" t="s">
        <v>273</v>
      </c>
      <c r="F16" s="403" t="s">
        <v>275</v>
      </c>
      <c r="G16" s="77"/>
      <c r="H16" s="77"/>
      <c r="I16" s="77"/>
      <c r="J16" s="77"/>
    </row>
    <row r="17" spans="2:10" ht="45">
      <c r="B17" s="388"/>
      <c r="C17" s="401" t="s">
        <v>276</v>
      </c>
      <c r="D17" s="387">
        <v>10000</v>
      </c>
      <c r="E17" s="387" t="s">
        <v>273</v>
      </c>
      <c r="F17" s="402" t="s">
        <v>277</v>
      </c>
      <c r="G17" s="77"/>
      <c r="H17" s="77"/>
      <c r="I17" s="77"/>
      <c r="J17" s="77"/>
    </row>
    <row r="18" spans="2:10" ht="45">
      <c r="B18" s="400"/>
      <c r="C18" s="401" t="s">
        <v>278</v>
      </c>
      <c r="D18" s="387">
        <v>60000</v>
      </c>
      <c r="E18" s="387" t="s">
        <v>273</v>
      </c>
      <c r="F18" s="402" t="s">
        <v>279</v>
      </c>
      <c r="G18" s="77"/>
      <c r="H18" s="77"/>
      <c r="I18" s="77"/>
      <c r="J18" s="77"/>
    </row>
    <row r="19" spans="2:10" ht="45">
      <c r="B19" s="381"/>
      <c r="C19" s="401" t="s">
        <v>280</v>
      </c>
      <c r="D19" s="387">
        <v>10000</v>
      </c>
      <c r="E19" s="387" t="s">
        <v>263</v>
      </c>
      <c r="F19" s="402" t="s">
        <v>281</v>
      </c>
      <c r="G19" s="77"/>
      <c r="H19" s="77"/>
      <c r="I19" s="77"/>
      <c r="J19" s="77"/>
    </row>
    <row r="20" spans="2:10" ht="30">
      <c r="B20" s="388"/>
      <c r="C20" s="401" t="s">
        <v>282</v>
      </c>
      <c r="D20" s="387">
        <v>5000</v>
      </c>
      <c r="E20" s="404" t="s">
        <v>260</v>
      </c>
      <c r="F20" s="402" t="s">
        <v>283</v>
      </c>
      <c r="G20" s="77"/>
      <c r="H20" s="77"/>
      <c r="I20" s="77"/>
      <c r="J20" s="77"/>
    </row>
    <row r="21" spans="2:10" ht="30">
      <c r="B21" s="388"/>
      <c r="C21" s="401" t="s">
        <v>284</v>
      </c>
      <c r="D21" s="387">
        <v>20000</v>
      </c>
      <c r="E21" s="404" t="s">
        <v>260</v>
      </c>
      <c r="F21" s="402" t="s">
        <v>285</v>
      </c>
      <c r="G21" s="77"/>
      <c r="H21" s="77"/>
      <c r="I21" s="77"/>
      <c r="J21" s="77"/>
    </row>
    <row r="22" spans="2:10" ht="45">
      <c r="B22" s="400"/>
      <c r="C22" s="401" t="s">
        <v>286</v>
      </c>
      <c r="D22" s="387">
        <v>20000</v>
      </c>
      <c r="E22" s="404" t="s">
        <v>287</v>
      </c>
      <c r="F22" s="402" t="s">
        <v>288</v>
      </c>
      <c r="G22" s="77"/>
      <c r="H22" s="77"/>
      <c r="I22" s="77"/>
      <c r="J22" s="77"/>
    </row>
    <row r="23" spans="2:10" ht="15.75" thickBot="1">
      <c r="B23" s="388"/>
      <c r="C23" s="405" t="s">
        <v>257</v>
      </c>
      <c r="D23" s="406">
        <v>303590</v>
      </c>
      <c r="E23" s="390"/>
      <c r="F23" s="407"/>
      <c r="G23" s="77"/>
      <c r="H23" s="77"/>
      <c r="I23" s="77"/>
      <c r="J23" s="77"/>
    </row>
    <row r="24" spans="2:10" ht="15.75" thickBot="1">
      <c r="B24" s="408">
        <v>4</v>
      </c>
      <c r="C24" s="409" t="s">
        <v>245</v>
      </c>
      <c r="D24" s="393">
        <v>65250</v>
      </c>
      <c r="E24" s="410"/>
      <c r="F24" s="411"/>
      <c r="G24" s="77"/>
      <c r="H24" s="77"/>
      <c r="I24" s="77"/>
      <c r="J24" s="77"/>
    </row>
    <row r="25" spans="2:10" ht="15">
      <c r="B25" s="400"/>
      <c r="C25" s="412"/>
      <c r="D25" s="398"/>
      <c r="E25" s="398"/>
      <c r="F25" s="412"/>
      <c r="G25" s="77"/>
      <c r="H25" s="77"/>
      <c r="I25" s="77"/>
      <c r="J25" s="77"/>
    </row>
    <row r="26" spans="1:10" ht="15">
      <c r="A26" s="77"/>
      <c r="B26" s="77"/>
      <c r="C26" s="77"/>
      <c r="D26" s="53"/>
      <c r="E26" s="77"/>
      <c r="F26" s="77"/>
      <c r="G26" s="77"/>
      <c r="H26" s="77"/>
      <c r="I26" s="77"/>
      <c r="J26" s="77"/>
    </row>
    <row r="27" spans="1:10" ht="15">
      <c r="A27" s="77"/>
      <c r="B27" s="77"/>
      <c r="C27" s="77"/>
      <c r="D27" s="53"/>
      <c r="E27" s="77"/>
      <c r="F27" s="77"/>
      <c r="G27" s="77"/>
      <c r="H27" s="77"/>
      <c r="I27" s="77"/>
      <c r="J27" s="77"/>
    </row>
    <row r="28" spans="1:10" ht="15">
      <c r="A28" s="77"/>
      <c r="B28" s="77"/>
      <c r="C28" s="77"/>
      <c r="D28" s="53"/>
      <c r="E28" s="77"/>
      <c r="F28" s="77"/>
      <c r="G28" s="77"/>
      <c r="H28" s="77"/>
      <c r="I28" s="77"/>
      <c r="J28" s="77"/>
    </row>
    <row r="29" spans="1:10" ht="15">
      <c r="A29" s="77"/>
      <c r="B29" s="77"/>
      <c r="C29" s="77"/>
      <c r="D29" s="53"/>
      <c r="E29" s="77"/>
      <c r="F29" s="77"/>
      <c r="G29" s="77"/>
      <c r="H29" s="77"/>
      <c r="I29" s="77"/>
      <c r="J29" s="77"/>
    </row>
    <row r="30" spans="1:10" ht="15">
      <c r="A30" s="77"/>
      <c r="B30" s="77"/>
      <c r="C30" s="77"/>
      <c r="D30" s="53"/>
      <c r="E30" s="77"/>
      <c r="F30" s="77"/>
      <c r="G30" s="77"/>
      <c r="H30" s="77"/>
      <c r="I30" s="77"/>
      <c r="J30" s="77"/>
    </row>
    <row r="31" spans="1:10" ht="15">
      <c r="A31" s="77"/>
      <c r="B31" s="77"/>
      <c r="C31" s="77"/>
      <c r="D31" s="53"/>
      <c r="E31" s="77"/>
      <c r="F31" s="77"/>
      <c r="G31" s="77"/>
      <c r="H31" s="77"/>
      <c r="I31" s="77"/>
      <c r="J31" s="77"/>
    </row>
    <row r="32" spans="1:10" ht="15">
      <c r="A32" s="77"/>
      <c r="B32" s="77"/>
      <c r="C32" s="77"/>
      <c r="D32" s="53"/>
      <c r="E32" s="77"/>
      <c r="F32" s="77"/>
      <c r="G32" s="77"/>
      <c r="H32" s="77"/>
      <c r="I32" s="77"/>
      <c r="J32" s="77"/>
    </row>
    <row r="33" spans="1:10" ht="15">
      <c r="A33" s="77"/>
      <c r="B33" s="77"/>
      <c r="C33" s="77"/>
      <c r="D33" s="53"/>
      <c r="E33" s="77"/>
      <c r="F33" s="77"/>
      <c r="G33" s="77"/>
      <c r="H33" s="77"/>
      <c r="I33" s="77"/>
      <c r="J33" s="77"/>
    </row>
    <row r="34" spans="1:10" ht="15">
      <c r="A34" s="77"/>
      <c r="B34" s="77"/>
      <c r="C34" s="77">
        <v>80</v>
      </c>
      <c r="D34" s="53"/>
      <c r="E34" s="77"/>
      <c r="F34" s="77"/>
      <c r="G34" s="77"/>
      <c r="H34" s="77"/>
      <c r="I34" s="77"/>
      <c r="J34" s="77"/>
    </row>
    <row r="35" spans="1:10" ht="15">
      <c r="A35" s="77"/>
      <c r="B35" s="77"/>
      <c r="C35" s="77"/>
      <c r="D35" s="53"/>
      <c r="E35" s="77"/>
      <c r="F35" s="77"/>
      <c r="G35" s="77"/>
      <c r="H35" s="77"/>
      <c r="I35" s="77"/>
      <c r="J35" s="77"/>
    </row>
    <row r="36" spans="1:10" ht="15">
      <c r="A36" s="77"/>
      <c r="B36" s="77"/>
      <c r="C36" s="77"/>
      <c r="D36" s="53"/>
      <c r="E36" s="77"/>
      <c r="F36" s="77"/>
      <c r="G36" s="77"/>
      <c r="H36" s="77"/>
      <c r="I36" s="77"/>
      <c r="J36" s="77"/>
    </row>
    <row r="37" spans="1:10" ht="15">
      <c r="A37" s="77"/>
      <c r="B37" s="77"/>
      <c r="C37" s="77"/>
      <c r="D37" s="53"/>
      <c r="E37" s="77"/>
      <c r="F37" s="77"/>
      <c r="G37" s="77"/>
      <c r="H37" s="77"/>
      <c r="I37" s="77"/>
      <c r="J37" s="77"/>
    </row>
    <row r="38" spans="1:10" ht="15">
      <c r="A38" s="77"/>
      <c r="B38" s="77"/>
      <c r="C38" s="77"/>
      <c r="D38" s="53"/>
      <c r="E38" s="77"/>
      <c r="F38" s="77"/>
      <c r="G38" s="77"/>
      <c r="H38" s="77"/>
      <c r="I38" s="77"/>
      <c r="J38" s="77"/>
    </row>
    <row r="39" spans="1:10" ht="15">
      <c r="A39" s="77"/>
      <c r="B39" s="77"/>
      <c r="C39" s="77"/>
      <c r="D39" s="53"/>
      <c r="E39" s="77"/>
      <c r="F39" s="77"/>
      <c r="G39" s="77"/>
      <c r="H39" s="77"/>
      <c r="I39" s="77"/>
      <c r="J39" s="77"/>
    </row>
    <row r="40" spans="1:10" ht="15">
      <c r="A40" s="77"/>
      <c r="B40" s="77"/>
      <c r="C40" s="77"/>
      <c r="D40" s="53"/>
      <c r="E40" s="77"/>
      <c r="F40" s="77"/>
      <c r="G40" s="77"/>
      <c r="H40" s="77"/>
      <c r="I40" s="77"/>
      <c r="J40" s="77"/>
    </row>
    <row r="41" spans="1:10" ht="15">
      <c r="A41" s="77"/>
      <c r="B41" s="77"/>
      <c r="C41" s="77"/>
      <c r="D41" s="53"/>
      <c r="E41" s="77"/>
      <c r="F41" s="77"/>
      <c r="G41" s="77"/>
      <c r="H41" s="77"/>
      <c r="I41" s="77"/>
      <c r="J41" s="77"/>
    </row>
    <row r="42" spans="1:10" ht="15">
      <c r="A42" s="77"/>
      <c r="B42" s="77"/>
      <c r="C42" s="77"/>
      <c r="D42" s="53"/>
      <c r="E42" s="77"/>
      <c r="F42" s="77"/>
      <c r="G42" s="77"/>
      <c r="H42" s="77"/>
      <c r="I42" s="77"/>
      <c r="J42" s="77"/>
    </row>
    <row r="43" spans="1:10" ht="15">
      <c r="A43" s="77"/>
      <c r="B43" s="77"/>
      <c r="C43" s="77"/>
      <c r="D43" s="53"/>
      <c r="E43" s="77"/>
      <c r="F43" s="77"/>
      <c r="G43" s="77"/>
      <c r="H43" s="77"/>
      <c r="I43" s="77"/>
      <c r="J43" s="77"/>
    </row>
    <row r="44" spans="1:10" ht="15">
      <c r="A44" s="77"/>
      <c r="B44" s="77"/>
      <c r="C44" s="77"/>
      <c r="D44" s="53"/>
      <c r="E44" s="77"/>
      <c r="F44" s="77"/>
      <c r="G44" s="77"/>
      <c r="H44" s="77"/>
      <c r="I44" s="77"/>
      <c r="J44" s="77"/>
    </row>
    <row r="45" spans="1:10" ht="15">
      <c r="A45" s="77"/>
      <c r="B45" s="77"/>
      <c r="C45" s="77"/>
      <c r="D45" s="53"/>
      <c r="E45" s="77"/>
      <c r="F45" s="77"/>
      <c r="G45" s="77"/>
      <c r="H45" s="77"/>
      <c r="I45" s="77"/>
      <c r="J45" s="77"/>
    </row>
    <row r="46" spans="1:10" ht="15">
      <c r="A46" s="77"/>
      <c r="B46" s="77"/>
      <c r="C46" s="77"/>
      <c r="D46" s="53"/>
      <c r="E46" s="77"/>
      <c r="F46" s="77"/>
      <c r="G46" s="77"/>
      <c r="H46" s="77"/>
      <c r="I46" s="77"/>
      <c r="J46" s="77"/>
    </row>
    <row r="47" spans="1:10" ht="15">
      <c r="A47" s="77"/>
      <c r="B47" s="77"/>
      <c r="C47" s="77"/>
      <c r="D47" s="53"/>
      <c r="E47" s="77"/>
      <c r="F47" s="77"/>
      <c r="G47" s="77"/>
      <c r="H47" s="77"/>
      <c r="I47" s="77"/>
      <c r="J47" s="77"/>
    </row>
    <row r="48" spans="1:10" ht="15">
      <c r="A48" s="77"/>
      <c r="B48" s="77"/>
      <c r="C48" s="77"/>
      <c r="D48" s="53"/>
      <c r="E48" s="77"/>
      <c r="F48" s="77"/>
      <c r="G48" s="77"/>
      <c r="H48" s="77"/>
      <c r="I48" s="77"/>
      <c r="J48" s="77"/>
    </row>
    <row r="49" spans="1:10" ht="15">
      <c r="A49" s="77"/>
      <c r="B49" s="77"/>
      <c r="C49" s="77"/>
      <c r="D49" s="53"/>
      <c r="E49" s="77"/>
      <c r="F49" s="77"/>
      <c r="G49" s="77"/>
      <c r="H49" s="77"/>
      <c r="I49" s="77"/>
      <c r="J49" s="77"/>
    </row>
    <row r="50" spans="1:10" ht="15">
      <c r="A50" s="77"/>
      <c r="B50" s="77"/>
      <c r="C50" s="77"/>
      <c r="D50" s="53"/>
      <c r="E50" s="77"/>
      <c r="F50" s="77"/>
      <c r="G50" s="77"/>
      <c r="H50" s="77"/>
      <c r="I50" s="77"/>
      <c r="J50" s="77"/>
    </row>
    <row r="51" spans="1:10" ht="15">
      <c r="A51" s="77"/>
      <c r="B51" s="77"/>
      <c r="C51" s="77"/>
      <c r="D51" s="53"/>
      <c r="E51" s="77"/>
      <c r="F51" s="77"/>
      <c r="G51" s="77"/>
      <c r="H51" s="77"/>
      <c r="I51" s="77"/>
      <c r="J51" s="77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H1:N40"/>
  <sheetViews>
    <sheetView workbookViewId="0" topLeftCell="E1">
      <selection activeCell="J4" sqref="J4"/>
    </sheetView>
  </sheetViews>
  <sheetFormatPr defaultColWidth="9.00390625" defaultRowHeight="12.75"/>
  <cols>
    <col min="9" max="9" width="37.00390625" style="0" customWidth="1"/>
    <col min="10" max="10" width="17.00390625" style="0" customWidth="1"/>
  </cols>
  <sheetData>
    <row r="1" spans="8:9" ht="12.75">
      <c r="H1" s="335"/>
      <c r="I1" s="369" t="s">
        <v>218</v>
      </c>
    </row>
    <row r="2" ht="12.75">
      <c r="I2" s="369" t="s">
        <v>170</v>
      </c>
    </row>
    <row r="3" ht="12.75">
      <c r="I3" s="369" t="s">
        <v>219</v>
      </c>
    </row>
    <row r="4" ht="13.5">
      <c r="H4" s="341"/>
    </row>
    <row r="5" ht="12.75">
      <c r="H5" s="342"/>
    </row>
    <row r="6" ht="12.75">
      <c r="H6" s="342" t="s">
        <v>220</v>
      </c>
    </row>
    <row r="7" ht="12.75">
      <c r="H7" s="342" t="s">
        <v>221</v>
      </c>
    </row>
    <row r="8" ht="12.75">
      <c r="H8" s="342"/>
    </row>
    <row r="9" ht="12.75">
      <c r="H9" s="342" t="s">
        <v>222</v>
      </c>
    </row>
    <row r="10" spans="8:14" ht="38.25">
      <c r="H10" s="343" t="s">
        <v>223</v>
      </c>
      <c r="I10" s="344" t="s">
        <v>224</v>
      </c>
      <c r="J10" s="344" t="s">
        <v>225</v>
      </c>
      <c r="K10" s="344" t="s">
        <v>226</v>
      </c>
      <c r="L10" s="344" t="s">
        <v>227</v>
      </c>
      <c r="M10" s="344" t="s">
        <v>228</v>
      </c>
      <c r="N10" s="344" t="s">
        <v>229</v>
      </c>
    </row>
    <row r="11" spans="8:14" ht="12.75">
      <c r="H11" s="345">
        <v>1</v>
      </c>
      <c r="I11" s="346">
        <v>2</v>
      </c>
      <c r="J11" s="346">
        <v>3</v>
      </c>
      <c r="K11" s="346">
        <v>4</v>
      </c>
      <c r="L11" s="346">
        <v>5</v>
      </c>
      <c r="M11" s="346">
        <v>6</v>
      </c>
      <c r="N11" s="346">
        <v>7</v>
      </c>
    </row>
    <row r="12" spans="8:14" ht="60">
      <c r="H12" s="513">
        <v>1</v>
      </c>
      <c r="I12" s="347">
        <v>900</v>
      </c>
      <c r="J12" s="349" t="s">
        <v>230</v>
      </c>
      <c r="K12" s="515">
        <v>198840</v>
      </c>
      <c r="L12" s="513" t="s">
        <v>232</v>
      </c>
      <c r="M12" s="515">
        <v>303590</v>
      </c>
      <c r="N12" s="515">
        <v>65250</v>
      </c>
    </row>
    <row r="13" spans="8:14" ht="30">
      <c r="H13" s="514"/>
      <c r="I13" s="348">
        <v>90011</v>
      </c>
      <c r="J13" s="350" t="s">
        <v>231</v>
      </c>
      <c r="K13" s="516"/>
      <c r="L13" s="514"/>
      <c r="M13" s="516"/>
      <c r="N13" s="516"/>
    </row>
    <row r="14" ht="15">
      <c r="H14" s="351"/>
    </row>
    <row r="15" ht="15">
      <c r="H15" s="351"/>
    </row>
    <row r="16" ht="12.75">
      <c r="H16" s="342"/>
    </row>
    <row r="17" ht="12.75">
      <c r="H17" s="342" t="s">
        <v>233</v>
      </c>
    </row>
    <row r="18" ht="12.75">
      <c r="H18" s="342" t="s">
        <v>234</v>
      </c>
    </row>
    <row r="19" ht="12.75">
      <c r="H19" s="342"/>
    </row>
    <row r="20" ht="15">
      <c r="H20" s="336"/>
    </row>
    <row r="21" spans="8:10" ht="12.75">
      <c r="H21" s="352" t="s">
        <v>61</v>
      </c>
      <c r="I21" s="353" t="s">
        <v>235</v>
      </c>
      <c r="J21" s="354">
        <v>198840</v>
      </c>
    </row>
    <row r="22" spans="8:10" ht="12.75">
      <c r="H22" s="355" t="s">
        <v>130</v>
      </c>
      <c r="I22" s="357" t="s">
        <v>174</v>
      </c>
      <c r="J22" s="358" t="s">
        <v>232</v>
      </c>
    </row>
    <row r="23" spans="8:10" ht="15">
      <c r="H23" s="338"/>
      <c r="I23" s="359" t="s">
        <v>236</v>
      </c>
      <c r="J23" s="360" t="s">
        <v>232</v>
      </c>
    </row>
    <row r="24" spans="8:10" ht="15">
      <c r="H24" s="338"/>
      <c r="I24" s="359" t="s">
        <v>237</v>
      </c>
      <c r="J24" s="361">
        <v>368840</v>
      </c>
    </row>
    <row r="25" spans="8:10" ht="12.75">
      <c r="H25" s="355" t="s">
        <v>160</v>
      </c>
      <c r="I25" s="357" t="s">
        <v>49</v>
      </c>
      <c r="J25" s="362">
        <v>303590</v>
      </c>
    </row>
    <row r="26" spans="8:10" ht="30">
      <c r="H26" s="517"/>
      <c r="I26" s="363" t="s">
        <v>238</v>
      </c>
      <c r="J26" s="365" t="s">
        <v>242</v>
      </c>
    </row>
    <row r="27" spans="8:10" ht="15">
      <c r="H27" s="518"/>
      <c r="I27" s="363" t="s">
        <v>239</v>
      </c>
      <c r="J27" s="365" t="s">
        <v>243</v>
      </c>
    </row>
    <row r="28" spans="8:10" ht="15">
      <c r="H28" s="518"/>
      <c r="I28" s="363" t="s">
        <v>240</v>
      </c>
      <c r="J28" s="365" t="s">
        <v>244</v>
      </c>
    </row>
    <row r="29" spans="8:10" ht="75">
      <c r="H29" s="518"/>
      <c r="I29" s="363" t="s">
        <v>241</v>
      </c>
      <c r="J29" s="365"/>
    </row>
    <row r="30" spans="8:10" ht="15">
      <c r="H30" s="518"/>
      <c r="I30" s="364"/>
      <c r="J30" s="365"/>
    </row>
    <row r="31" spans="8:10" ht="15">
      <c r="H31" s="518"/>
      <c r="I31" s="364"/>
      <c r="J31" s="365"/>
    </row>
    <row r="32" spans="8:10" ht="15">
      <c r="H32" s="519"/>
      <c r="I32" s="356"/>
      <c r="J32" s="361">
        <v>120000</v>
      </c>
    </row>
    <row r="33" spans="8:10" ht="12.75">
      <c r="H33" s="355" t="s">
        <v>164</v>
      </c>
      <c r="I33" s="357" t="s">
        <v>245</v>
      </c>
      <c r="J33" s="362">
        <v>65250</v>
      </c>
    </row>
    <row r="34" spans="8:10" ht="12.75">
      <c r="H34" s="338"/>
      <c r="I34" s="357" t="s">
        <v>246</v>
      </c>
      <c r="J34" s="362">
        <v>368840</v>
      </c>
    </row>
    <row r="35" ht="15">
      <c r="H35" s="336"/>
    </row>
    <row r="36" ht="15">
      <c r="H36" s="351" t="s">
        <v>247</v>
      </c>
    </row>
    <row r="37" ht="12.75">
      <c r="H37" s="366"/>
    </row>
    <row r="39" ht="15">
      <c r="H39" s="367" t="s">
        <v>171</v>
      </c>
    </row>
    <row r="40" ht="14.25">
      <c r="H40" s="368"/>
    </row>
  </sheetData>
  <mergeCells count="6">
    <mergeCell ref="L12:L13"/>
    <mergeCell ref="M12:M13"/>
    <mergeCell ref="N12:N13"/>
    <mergeCell ref="H26:H32"/>
    <mergeCell ref="H12:H13"/>
    <mergeCell ref="K12:K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P24"/>
  <sheetViews>
    <sheetView view="pageBreakPreview" zoomScale="75" zoomScaleNormal="75" zoomScaleSheetLayoutView="75" workbookViewId="0" topLeftCell="A14">
      <selection activeCell="AC17" sqref="AB17:AC17"/>
    </sheetView>
  </sheetViews>
  <sheetFormatPr defaultColWidth="9.00390625" defaultRowHeight="12.75"/>
  <cols>
    <col min="1" max="1" width="9.125" style="295" customWidth="1"/>
    <col min="2" max="2" width="4.375" style="295" customWidth="1"/>
    <col min="3" max="3" width="8.375" style="295" customWidth="1"/>
    <col min="4" max="4" width="24.875" style="295" customWidth="1"/>
    <col min="5" max="5" width="22.625" style="295" customWidth="1"/>
    <col min="6" max="6" width="9.125" style="295" customWidth="1"/>
    <col min="7" max="7" width="14.75390625" style="295" customWidth="1"/>
    <col min="8" max="8" width="13.875" style="295" customWidth="1"/>
    <col min="9" max="9" width="14.125" style="295" customWidth="1"/>
    <col min="10" max="10" width="17.25390625" style="295" customWidth="1"/>
    <col min="11" max="11" width="12.625" style="295" customWidth="1"/>
    <col min="12" max="12" width="17.875" style="295" customWidth="1"/>
    <col min="13" max="13" width="22.25390625" style="295" customWidth="1"/>
    <col min="14" max="14" width="9.125" style="295" customWidth="1"/>
    <col min="15" max="15" width="17.125" style="295" customWidth="1"/>
    <col min="16" max="16" width="13.875" style="295" customWidth="1"/>
    <col min="17" max="16384" width="9.125" style="295" customWidth="1"/>
  </cols>
  <sheetData>
    <row r="1" spans="13:15" ht="15">
      <c r="M1" s="16" t="s">
        <v>385</v>
      </c>
      <c r="N1" s="77"/>
      <c r="O1" s="77"/>
    </row>
    <row r="2" spans="13:15" ht="15">
      <c r="M2" s="16" t="s">
        <v>386</v>
      </c>
      <c r="N2" s="77"/>
      <c r="O2" s="77"/>
    </row>
    <row r="3" spans="9:15" ht="15.75">
      <c r="I3" s="300"/>
      <c r="M3" s="16" t="s">
        <v>170</v>
      </c>
      <c r="N3" s="77"/>
      <c r="O3" s="77"/>
    </row>
    <row r="4" spans="13:15" ht="15">
      <c r="M4" s="16" t="s">
        <v>387</v>
      </c>
      <c r="N4" s="77"/>
      <c r="O4" s="77"/>
    </row>
    <row r="5" ht="15"/>
    <row r="6" spans="3:16" ht="15">
      <c r="C6" s="527" t="s">
        <v>388</v>
      </c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</row>
    <row r="7" spans="3:16" ht="15"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</row>
    <row r="8" ht="15">
      <c r="P8" s="414" t="s">
        <v>46</v>
      </c>
    </row>
    <row r="9" spans="3:16" ht="15">
      <c r="C9" s="520" t="s">
        <v>1</v>
      </c>
      <c r="D9" s="520" t="s">
        <v>389</v>
      </c>
      <c r="E9" s="520" t="s">
        <v>206</v>
      </c>
      <c r="F9" s="520" t="s">
        <v>50</v>
      </c>
      <c r="G9" s="528" t="s">
        <v>390</v>
      </c>
      <c r="H9" s="529"/>
      <c r="I9" s="520" t="s">
        <v>391</v>
      </c>
      <c r="J9" s="520" t="s">
        <v>392</v>
      </c>
      <c r="K9" s="533" t="s">
        <v>393</v>
      </c>
      <c r="L9" s="534"/>
      <c r="M9" s="534"/>
      <c r="N9" s="535"/>
      <c r="O9" s="520" t="s">
        <v>394</v>
      </c>
      <c r="P9" s="520" t="s">
        <v>395</v>
      </c>
    </row>
    <row r="10" spans="3:16" ht="38.25">
      <c r="C10" s="521"/>
      <c r="D10" s="521"/>
      <c r="E10" s="521"/>
      <c r="F10" s="521"/>
      <c r="G10" s="469" t="s">
        <v>396</v>
      </c>
      <c r="H10" s="469" t="s">
        <v>397</v>
      </c>
      <c r="I10" s="521"/>
      <c r="J10" s="521"/>
      <c r="K10" s="468" t="s">
        <v>210</v>
      </c>
      <c r="L10" s="468" t="s">
        <v>58</v>
      </c>
      <c r="M10" s="468" t="s">
        <v>211</v>
      </c>
      <c r="N10" s="468" t="s">
        <v>212</v>
      </c>
      <c r="O10" s="521"/>
      <c r="P10" s="521"/>
    </row>
    <row r="11" spans="3:16" ht="15">
      <c r="C11" s="470">
        <v>1</v>
      </c>
      <c r="D11" s="470">
        <v>2</v>
      </c>
      <c r="E11" s="470">
        <v>3</v>
      </c>
      <c r="F11" s="470">
        <v>4</v>
      </c>
      <c r="G11" s="470">
        <v>5</v>
      </c>
      <c r="H11" s="470">
        <v>6</v>
      </c>
      <c r="I11" s="470">
        <v>7</v>
      </c>
      <c r="J11" s="470">
        <v>8</v>
      </c>
      <c r="K11" s="470">
        <v>9</v>
      </c>
      <c r="L11" s="470">
        <v>10</v>
      </c>
      <c r="M11" s="470">
        <v>11</v>
      </c>
      <c r="N11" s="470">
        <v>12</v>
      </c>
      <c r="O11" s="470">
        <v>13</v>
      </c>
      <c r="P11" s="470">
        <v>14</v>
      </c>
    </row>
    <row r="12" spans="3:16" ht="45">
      <c r="C12" s="471" t="s">
        <v>176</v>
      </c>
      <c r="D12" s="402" t="s">
        <v>398</v>
      </c>
      <c r="E12" s="402" t="s">
        <v>399</v>
      </c>
      <c r="F12" s="385">
        <v>600</v>
      </c>
      <c r="G12" s="472">
        <v>2002</v>
      </c>
      <c r="H12" s="472">
        <v>2006</v>
      </c>
      <c r="I12" s="473">
        <v>3283725</v>
      </c>
      <c r="J12" s="473">
        <v>100000</v>
      </c>
      <c r="K12" s="473">
        <v>100000</v>
      </c>
      <c r="L12" s="473"/>
      <c r="M12" s="379"/>
      <c r="N12" s="473"/>
      <c r="O12" s="473">
        <v>1241500</v>
      </c>
      <c r="P12" s="473"/>
    </row>
    <row r="13" spans="3:16" ht="45">
      <c r="C13" s="474" t="s">
        <v>178</v>
      </c>
      <c r="D13" s="407" t="s">
        <v>400</v>
      </c>
      <c r="E13" s="407" t="s">
        <v>399</v>
      </c>
      <c r="F13" s="381">
        <v>600</v>
      </c>
      <c r="G13" s="475">
        <v>2002</v>
      </c>
      <c r="H13" s="475">
        <v>2006</v>
      </c>
      <c r="I13" s="476">
        <v>5287820</v>
      </c>
      <c r="J13" s="476">
        <v>270000</v>
      </c>
      <c r="K13" s="476">
        <v>270000</v>
      </c>
      <c r="L13" s="476"/>
      <c r="M13" s="476"/>
      <c r="N13" s="477"/>
      <c r="O13" s="477">
        <v>1432300</v>
      </c>
      <c r="P13" s="476"/>
    </row>
    <row r="14" spans="3:16" ht="45">
      <c r="C14" s="471">
        <v>3</v>
      </c>
      <c r="D14" s="402" t="s">
        <v>401</v>
      </c>
      <c r="E14" s="402" t="s">
        <v>399</v>
      </c>
      <c r="F14" s="471">
        <v>600</v>
      </c>
      <c r="G14" s="471">
        <v>2006</v>
      </c>
      <c r="H14" s="471">
        <v>2008</v>
      </c>
      <c r="I14" s="379">
        <v>4200000</v>
      </c>
      <c r="J14" s="379">
        <v>10000</v>
      </c>
      <c r="K14" s="379">
        <v>10000</v>
      </c>
      <c r="L14" s="379"/>
      <c r="M14" s="379"/>
      <c r="N14" s="379"/>
      <c r="O14" s="379">
        <v>950000</v>
      </c>
      <c r="P14" s="379">
        <v>940000</v>
      </c>
    </row>
    <row r="15" spans="3:16" ht="60.75" thickBot="1">
      <c r="C15" s="385">
        <v>4</v>
      </c>
      <c r="D15" s="385" t="s">
        <v>402</v>
      </c>
      <c r="E15" s="385" t="s">
        <v>399</v>
      </c>
      <c r="F15" s="385">
        <v>600</v>
      </c>
      <c r="G15" s="385">
        <v>2006</v>
      </c>
      <c r="H15" s="385">
        <v>2008</v>
      </c>
      <c r="I15" s="379">
        <v>2562000</v>
      </c>
      <c r="J15" s="379">
        <v>20000</v>
      </c>
      <c r="K15" s="379">
        <v>20000</v>
      </c>
      <c r="L15" s="379"/>
      <c r="M15" s="379"/>
      <c r="N15" s="379"/>
      <c r="O15" s="379">
        <v>900000</v>
      </c>
      <c r="P15" s="379">
        <v>880000</v>
      </c>
    </row>
    <row r="16" spans="3:16" ht="15">
      <c r="C16" s="522" t="s">
        <v>403</v>
      </c>
      <c r="D16" s="523"/>
      <c r="E16" s="523"/>
      <c r="F16" s="523"/>
      <c r="G16" s="523"/>
      <c r="H16" s="523"/>
      <c r="I16" s="478">
        <f>SUM(I12:I15)</f>
        <v>15333545</v>
      </c>
      <c r="J16" s="479">
        <f>SUM(J12:J15)</f>
        <v>400000</v>
      </c>
      <c r="K16" s="479">
        <f>SUM(K12:K15)</f>
        <v>400000</v>
      </c>
      <c r="L16" s="479"/>
      <c r="M16" s="479"/>
      <c r="N16" s="479"/>
      <c r="O16" s="479">
        <f>SUM(O12:O15)</f>
        <v>4523800</v>
      </c>
      <c r="P16" s="480">
        <f>SUM(P14:P15)</f>
        <v>1820000</v>
      </c>
    </row>
    <row r="17" spans="3:16" ht="90.75" thickBot="1">
      <c r="C17" s="474">
        <v>5</v>
      </c>
      <c r="D17" s="407" t="s">
        <v>404</v>
      </c>
      <c r="E17" s="407" t="s">
        <v>405</v>
      </c>
      <c r="F17" s="474">
        <v>750</v>
      </c>
      <c r="G17" s="474">
        <v>2001</v>
      </c>
      <c r="H17" s="474">
        <v>2005</v>
      </c>
      <c r="I17" s="476">
        <v>4525272</v>
      </c>
      <c r="J17" s="476">
        <v>2645993</v>
      </c>
      <c r="K17" s="476">
        <v>45993</v>
      </c>
      <c r="L17" s="476"/>
      <c r="M17" s="476">
        <v>2600000</v>
      </c>
      <c r="N17" s="476"/>
      <c r="O17" s="476"/>
      <c r="P17" s="476"/>
    </row>
    <row r="18" spans="3:16" ht="16.5" thickBot="1">
      <c r="C18" s="524" t="s">
        <v>80</v>
      </c>
      <c r="D18" s="525"/>
      <c r="E18" s="525"/>
      <c r="F18" s="525"/>
      <c r="G18" s="525"/>
      <c r="H18" s="526"/>
      <c r="I18" s="481">
        <f>SUM(I17:I17)</f>
        <v>4525272</v>
      </c>
      <c r="J18" s="481">
        <f>SUM(J17:J17)</f>
        <v>2645993</v>
      </c>
      <c r="K18" s="481">
        <f>SUM(K17:K17)</f>
        <v>45993</v>
      </c>
      <c r="L18" s="481"/>
      <c r="M18" s="481">
        <f>SUM(M17:M17)</f>
        <v>2600000</v>
      </c>
      <c r="N18" s="481"/>
      <c r="O18" s="481"/>
      <c r="P18" s="482"/>
    </row>
    <row r="19" spans="3:16" ht="45.75" thickBot="1">
      <c r="C19" s="483">
        <v>6</v>
      </c>
      <c r="D19" s="484" t="s">
        <v>406</v>
      </c>
      <c r="E19" s="484" t="s">
        <v>407</v>
      </c>
      <c r="F19" s="483">
        <v>754</v>
      </c>
      <c r="G19" s="483">
        <v>2004</v>
      </c>
      <c r="H19" s="483">
        <v>2005</v>
      </c>
      <c r="I19" s="485">
        <v>1034000</v>
      </c>
      <c r="J19" s="485">
        <v>300000</v>
      </c>
      <c r="K19" s="485"/>
      <c r="L19" s="485">
        <v>300000</v>
      </c>
      <c r="M19" s="486"/>
      <c r="N19" s="486"/>
      <c r="O19" s="486"/>
      <c r="P19" s="486"/>
    </row>
    <row r="20" spans="3:16" ht="16.5" thickBot="1">
      <c r="C20" s="524" t="s">
        <v>82</v>
      </c>
      <c r="D20" s="525"/>
      <c r="E20" s="525"/>
      <c r="F20" s="525"/>
      <c r="G20" s="525"/>
      <c r="H20" s="526"/>
      <c r="I20" s="481">
        <f>SUM(I19)</f>
        <v>1034000</v>
      </c>
      <c r="J20" s="481">
        <f>SUM(J19)</f>
        <v>300000</v>
      </c>
      <c r="K20" s="481"/>
      <c r="L20" s="481">
        <f>SUM(L19)</f>
        <v>300000</v>
      </c>
      <c r="M20" s="481"/>
      <c r="N20" s="481"/>
      <c r="O20" s="481"/>
      <c r="P20" s="482"/>
    </row>
    <row r="21" spans="3:16" ht="15.75">
      <c r="C21" s="487">
        <v>1</v>
      </c>
      <c r="D21" s="487">
        <v>2</v>
      </c>
      <c r="E21" s="487">
        <v>3</v>
      </c>
      <c r="F21" s="487">
        <v>4</v>
      </c>
      <c r="G21" s="487">
        <v>5</v>
      </c>
      <c r="H21" s="487">
        <v>6</v>
      </c>
      <c r="I21" s="488">
        <v>7</v>
      </c>
      <c r="J21" s="488">
        <v>8</v>
      </c>
      <c r="K21" s="488">
        <v>9</v>
      </c>
      <c r="L21" s="488">
        <v>10</v>
      </c>
      <c r="M21" s="488">
        <v>11</v>
      </c>
      <c r="N21" s="488">
        <v>12</v>
      </c>
      <c r="O21" s="488">
        <v>13</v>
      </c>
      <c r="P21" s="488">
        <v>14</v>
      </c>
    </row>
    <row r="22" spans="3:16" ht="105.75" thickBot="1">
      <c r="C22" s="388">
        <v>7</v>
      </c>
      <c r="D22" s="484" t="s">
        <v>408</v>
      </c>
      <c r="E22" s="484" t="s">
        <v>405</v>
      </c>
      <c r="F22" s="483">
        <v>921</v>
      </c>
      <c r="G22" s="483">
        <v>2004</v>
      </c>
      <c r="H22" s="483">
        <v>2005</v>
      </c>
      <c r="I22" s="485">
        <v>154940</v>
      </c>
      <c r="J22" s="485">
        <v>77470</v>
      </c>
      <c r="K22" s="485">
        <v>77470</v>
      </c>
      <c r="L22" s="485"/>
      <c r="M22" s="485"/>
      <c r="N22" s="485"/>
      <c r="O22" s="485"/>
      <c r="P22" s="489"/>
    </row>
    <row r="23" spans="3:16" ht="16.5" thickBot="1">
      <c r="C23" s="530" t="s">
        <v>126</v>
      </c>
      <c r="D23" s="531"/>
      <c r="E23" s="531"/>
      <c r="F23" s="531"/>
      <c r="G23" s="531"/>
      <c r="H23" s="532"/>
      <c r="I23" s="490">
        <f>SUM(I22)</f>
        <v>154940</v>
      </c>
      <c r="J23" s="490">
        <f>SUM(J22)</f>
        <v>77470</v>
      </c>
      <c r="K23" s="490">
        <f>SUM(K22)</f>
        <v>77470</v>
      </c>
      <c r="L23" s="490"/>
      <c r="M23" s="490"/>
      <c r="N23" s="490"/>
      <c r="O23" s="490"/>
      <c r="P23" s="491"/>
    </row>
    <row r="24" spans="3:16" ht="16.5" thickBot="1">
      <c r="C24" s="530" t="s">
        <v>409</v>
      </c>
      <c r="D24" s="531"/>
      <c r="E24" s="531"/>
      <c r="F24" s="531"/>
      <c r="G24" s="531"/>
      <c r="H24" s="532"/>
      <c r="I24" s="490">
        <v>21047757</v>
      </c>
      <c r="J24" s="490">
        <v>3423463</v>
      </c>
      <c r="K24" s="490">
        <v>523463</v>
      </c>
      <c r="L24" s="490">
        <v>300000</v>
      </c>
      <c r="M24" s="490">
        <v>2600000</v>
      </c>
      <c r="N24" s="490"/>
      <c r="O24" s="490">
        <v>4523800</v>
      </c>
      <c r="P24" s="491">
        <v>1820000</v>
      </c>
    </row>
  </sheetData>
  <mergeCells count="16">
    <mergeCell ref="C20:H20"/>
    <mergeCell ref="C23:H23"/>
    <mergeCell ref="C24:H24"/>
    <mergeCell ref="O9:O10"/>
    <mergeCell ref="J9:J10"/>
    <mergeCell ref="K9:N9"/>
    <mergeCell ref="P9:P10"/>
    <mergeCell ref="C16:H16"/>
    <mergeCell ref="C18:H18"/>
    <mergeCell ref="C6:P7"/>
    <mergeCell ref="C9:C10"/>
    <mergeCell ref="D9:D10"/>
    <mergeCell ref="E9:E10"/>
    <mergeCell ref="F9:F10"/>
    <mergeCell ref="G9:H9"/>
    <mergeCell ref="I9:I10"/>
  </mergeCells>
  <printOptions/>
  <pageMargins left="0.75" right="0.75" top="1" bottom="1" header="0.5" footer="0.5"/>
  <pageSetup horizontalDpi="300" verticalDpi="300" orientation="portrait" paperSize="9" scale="3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K23"/>
  <sheetViews>
    <sheetView workbookViewId="0" topLeftCell="E1">
      <selection activeCell="C16" sqref="C16"/>
    </sheetView>
  </sheetViews>
  <sheetFormatPr defaultColWidth="9.00390625" defaultRowHeight="12.75"/>
  <cols>
    <col min="1" max="1" width="9.125" style="295" customWidth="1"/>
    <col min="2" max="2" width="4.375" style="295" customWidth="1"/>
    <col min="3" max="3" width="25.375" style="295" customWidth="1"/>
    <col min="4" max="4" width="24.875" style="295" customWidth="1"/>
    <col min="5" max="5" width="7.25390625" style="295" customWidth="1"/>
    <col min="6" max="6" width="10.875" style="295" customWidth="1"/>
    <col min="7" max="7" width="10.375" style="295" customWidth="1"/>
    <col min="8" max="8" width="13.875" style="295" customWidth="1"/>
    <col min="9" max="9" width="14.125" style="295" customWidth="1"/>
    <col min="10" max="10" width="9.75390625" style="295" customWidth="1"/>
    <col min="11" max="11" width="12.625" style="295" customWidth="1"/>
    <col min="12" max="16384" width="9.125" style="295" customWidth="1"/>
  </cols>
  <sheetData>
    <row r="4" spans="6:11" ht="15.75">
      <c r="F4" s="301" t="s">
        <v>199</v>
      </c>
      <c r="G4" s="301"/>
      <c r="H4" s="301"/>
      <c r="K4" s="105" t="s">
        <v>200</v>
      </c>
    </row>
    <row r="5" spans="6:11" ht="14.25" customHeight="1">
      <c r="F5" s="301" t="s">
        <v>201</v>
      </c>
      <c r="G5" s="301"/>
      <c r="H5" s="301"/>
      <c r="K5" s="105" t="s">
        <v>202</v>
      </c>
    </row>
    <row r="6" spans="6:11" ht="15.75">
      <c r="F6" s="301" t="s">
        <v>203</v>
      </c>
      <c r="G6" s="301"/>
      <c r="H6" s="301"/>
      <c r="K6" s="105" t="s">
        <v>43</v>
      </c>
    </row>
    <row r="7" spans="6:8" ht="15.75">
      <c r="F7" s="301"/>
      <c r="G7" s="301"/>
      <c r="H7" s="301"/>
    </row>
    <row r="9" spans="2:11" ht="15.75" customHeight="1">
      <c r="B9" s="545" t="s">
        <v>204</v>
      </c>
      <c r="C9" s="546"/>
      <c r="D9" s="546"/>
      <c r="E9" s="546"/>
      <c r="F9" s="546"/>
      <c r="G9" s="546"/>
      <c r="H9" s="546"/>
      <c r="I9" s="546"/>
      <c r="J9" s="546"/>
      <c r="K9" s="546"/>
    </row>
    <row r="10" spans="2:11" ht="15.75" customHeight="1">
      <c r="B10" s="546"/>
      <c r="C10" s="546"/>
      <c r="D10" s="546"/>
      <c r="E10" s="546"/>
      <c r="F10" s="546"/>
      <c r="G10" s="546"/>
      <c r="H10" s="546"/>
      <c r="I10" s="546"/>
      <c r="J10" s="546"/>
      <c r="K10" s="546"/>
    </row>
    <row r="11" spans="2:11" ht="15.75">
      <c r="B11" s="314"/>
      <c r="C11" s="314"/>
      <c r="D11" s="314"/>
      <c r="E11" s="314"/>
      <c r="F11" s="314"/>
      <c r="G11" s="314"/>
      <c r="H11" s="314"/>
      <c r="I11" s="314"/>
      <c r="J11" s="314"/>
      <c r="K11" s="314"/>
    </row>
    <row r="12" spans="2:11" ht="15.75">
      <c r="B12" s="314"/>
      <c r="C12" s="314"/>
      <c r="D12" s="314"/>
      <c r="E12" s="314"/>
      <c r="F12" s="314"/>
      <c r="G12" s="314"/>
      <c r="H12" s="314"/>
      <c r="I12" s="314"/>
      <c r="J12" s="314"/>
      <c r="K12" s="315" t="s">
        <v>46</v>
      </c>
    </row>
    <row r="13" spans="2:11" s="316" customFormat="1" ht="12.75" customHeight="1">
      <c r="B13" s="547" t="s">
        <v>1</v>
      </c>
      <c r="C13" s="547" t="s">
        <v>205</v>
      </c>
      <c r="D13" s="547" t="s">
        <v>206</v>
      </c>
      <c r="E13" s="547" t="s">
        <v>207</v>
      </c>
      <c r="F13" s="547" t="s">
        <v>51</v>
      </c>
      <c r="G13" s="547" t="s">
        <v>208</v>
      </c>
      <c r="H13" s="536" t="s">
        <v>209</v>
      </c>
      <c r="I13" s="537"/>
      <c r="J13" s="537"/>
      <c r="K13" s="538"/>
    </row>
    <row r="14" spans="2:11" s="316" customFormat="1" ht="60" customHeight="1">
      <c r="B14" s="548"/>
      <c r="C14" s="548"/>
      <c r="D14" s="548"/>
      <c r="E14" s="548"/>
      <c r="F14" s="548"/>
      <c r="G14" s="548"/>
      <c r="H14" s="318" t="s">
        <v>210</v>
      </c>
      <c r="I14" s="318" t="s">
        <v>58</v>
      </c>
      <c r="J14" s="318" t="s">
        <v>211</v>
      </c>
      <c r="K14" s="318" t="s">
        <v>212</v>
      </c>
    </row>
    <row r="15" spans="2:11" s="319" customFormat="1" ht="15">
      <c r="B15" s="320">
        <v>1</v>
      </c>
      <c r="C15" s="320">
        <v>2</v>
      </c>
      <c r="D15" s="320">
        <v>3</v>
      </c>
      <c r="E15" s="320">
        <v>4</v>
      </c>
      <c r="F15" s="320"/>
      <c r="G15" s="320">
        <v>6</v>
      </c>
      <c r="H15" s="320">
        <v>8</v>
      </c>
      <c r="I15" s="320">
        <v>9</v>
      </c>
      <c r="J15" s="320">
        <v>10</v>
      </c>
      <c r="K15" s="320">
        <v>11</v>
      </c>
    </row>
    <row r="16" spans="2:11" s="294" customFormat="1" ht="30.75" thickBot="1">
      <c r="B16" s="317" t="s">
        <v>176</v>
      </c>
      <c r="C16" s="321" t="s">
        <v>213</v>
      </c>
      <c r="D16" s="321" t="s">
        <v>214</v>
      </c>
      <c r="E16" s="317">
        <v>750</v>
      </c>
      <c r="F16" s="322">
        <v>75020</v>
      </c>
      <c r="G16" s="323">
        <v>41785</v>
      </c>
      <c r="H16" s="323">
        <v>41785</v>
      </c>
      <c r="I16" s="323"/>
      <c r="J16" s="323"/>
      <c r="K16" s="323"/>
    </row>
    <row r="17" spans="2:11" s="294" customFormat="1" ht="16.5" thickBot="1">
      <c r="B17" s="539" t="s">
        <v>80</v>
      </c>
      <c r="C17" s="540"/>
      <c r="D17" s="541"/>
      <c r="E17" s="324"/>
      <c r="F17" s="325"/>
      <c r="G17" s="326">
        <v>41785</v>
      </c>
      <c r="H17" s="326">
        <v>41785</v>
      </c>
      <c r="I17" s="326"/>
      <c r="J17" s="326"/>
      <c r="K17" s="327"/>
    </row>
    <row r="18" spans="2:11" s="294" customFormat="1" ht="60.75" thickBot="1">
      <c r="B18" s="328" t="s">
        <v>178</v>
      </c>
      <c r="C18" s="329" t="s">
        <v>215</v>
      </c>
      <c r="D18" s="329" t="s">
        <v>216</v>
      </c>
      <c r="E18" s="330">
        <v>852</v>
      </c>
      <c r="F18" s="328">
        <v>85202</v>
      </c>
      <c r="G18" s="331">
        <v>195000</v>
      </c>
      <c r="H18" s="331">
        <v>195000</v>
      </c>
      <c r="I18" s="331"/>
      <c r="J18" s="331"/>
      <c r="K18" s="331"/>
    </row>
    <row r="19" spans="2:11" s="332" customFormat="1" ht="16.5" thickBot="1">
      <c r="B19" s="539" t="s">
        <v>107</v>
      </c>
      <c r="C19" s="540"/>
      <c r="D19" s="541"/>
      <c r="E19" s="325"/>
      <c r="F19" s="325"/>
      <c r="G19" s="326">
        <f>SUM(G18)</f>
        <v>195000</v>
      </c>
      <c r="H19" s="326">
        <f>SUM(H18)</f>
        <v>195000</v>
      </c>
      <c r="I19" s="326"/>
      <c r="J19" s="326"/>
      <c r="K19" s="327"/>
    </row>
    <row r="20" spans="2:11" s="333" customFormat="1" ht="19.5" thickBot="1">
      <c r="B20" s="542" t="s">
        <v>217</v>
      </c>
      <c r="C20" s="543"/>
      <c r="D20" s="543"/>
      <c r="E20" s="543"/>
      <c r="F20" s="544"/>
      <c r="G20" s="326">
        <v>236785</v>
      </c>
      <c r="H20" s="326">
        <v>236785</v>
      </c>
      <c r="I20" s="326"/>
      <c r="J20" s="326"/>
      <c r="K20" s="327"/>
    </row>
    <row r="22" ht="15.75">
      <c r="J22" s="334"/>
    </row>
    <row r="23" ht="15.75">
      <c r="J23" s="334"/>
    </row>
  </sheetData>
  <mergeCells count="11">
    <mergeCell ref="B9:K10"/>
    <mergeCell ref="B13:B14"/>
    <mergeCell ref="C13:C14"/>
    <mergeCell ref="D13:D14"/>
    <mergeCell ref="E13:E14"/>
    <mergeCell ref="F13:F14"/>
    <mergeCell ref="G13:G14"/>
    <mergeCell ref="H13:K13"/>
    <mergeCell ref="B17:D17"/>
    <mergeCell ref="B19:D19"/>
    <mergeCell ref="B20:F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6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875" style="0" customWidth="1"/>
    <col min="4" max="4" width="6.375" style="0" customWidth="1"/>
    <col min="8" max="8" width="6.875" style="0" customWidth="1"/>
    <col min="10" max="11" width="15.375" style="0" customWidth="1"/>
    <col min="13" max="13" width="6.125" style="0" customWidth="1"/>
  </cols>
  <sheetData>
    <row r="2" spans="7:10" ht="15">
      <c r="G2" s="104"/>
      <c r="H2" s="104"/>
      <c r="I2" s="16"/>
      <c r="J2" s="16"/>
    </row>
    <row r="3" spans="7:11" ht="15">
      <c r="G3" s="16"/>
      <c r="H3" s="16"/>
      <c r="I3" s="104"/>
      <c r="J3" s="16"/>
      <c r="K3" s="105" t="s">
        <v>42</v>
      </c>
    </row>
    <row r="4" spans="7:11" ht="15">
      <c r="G4" s="16"/>
      <c r="H4" s="16"/>
      <c r="I4" s="16"/>
      <c r="J4" s="16"/>
      <c r="K4" s="105" t="s">
        <v>0</v>
      </c>
    </row>
    <row r="5" spans="7:11" ht="15">
      <c r="G5" s="16"/>
      <c r="H5" s="16"/>
      <c r="I5" s="16"/>
      <c r="J5" s="16"/>
      <c r="K5" s="105" t="s">
        <v>43</v>
      </c>
    </row>
    <row r="7" spans="4:8" ht="18">
      <c r="D7" s="17"/>
      <c r="E7" s="17" t="s">
        <v>4</v>
      </c>
      <c r="F7" s="17"/>
      <c r="G7" s="17"/>
      <c r="H7" s="18"/>
    </row>
    <row r="8" ht="12.75">
      <c r="N8" s="1"/>
    </row>
    <row r="9" spans="2:14" ht="30" customHeight="1">
      <c r="B9" s="15" t="s">
        <v>1</v>
      </c>
      <c r="C9" s="19" t="s">
        <v>2</v>
      </c>
      <c r="D9" s="19"/>
      <c r="E9" s="19" t="s">
        <v>3</v>
      </c>
      <c r="F9" s="19"/>
      <c r="G9" s="19"/>
      <c r="H9" s="19"/>
      <c r="I9" s="19" t="s">
        <v>5</v>
      </c>
      <c r="J9" s="20"/>
      <c r="K9" s="19" t="s">
        <v>6</v>
      </c>
      <c r="L9" s="1"/>
      <c r="M9" s="1"/>
      <c r="N9" s="1"/>
    </row>
    <row r="10" spans="2:14" ht="15">
      <c r="B10" s="7">
        <v>1</v>
      </c>
      <c r="C10" s="21">
        <v>2</v>
      </c>
      <c r="D10" s="22"/>
      <c r="E10" s="21"/>
      <c r="F10" s="22">
        <v>3</v>
      </c>
      <c r="G10" s="22"/>
      <c r="H10" s="22"/>
      <c r="I10" s="21">
        <v>4</v>
      </c>
      <c r="J10" s="22"/>
      <c r="K10" s="23">
        <v>5</v>
      </c>
      <c r="L10" s="1"/>
      <c r="M10" s="1"/>
      <c r="N10" s="1"/>
    </row>
    <row r="11" spans="2:13" s="8" customFormat="1" ht="12.75">
      <c r="B11" s="24" t="s">
        <v>7</v>
      </c>
      <c r="C11" s="25"/>
      <c r="D11" s="25"/>
      <c r="E11" s="26"/>
      <c r="F11" s="27"/>
      <c r="G11" s="26"/>
      <c r="H11" s="28"/>
      <c r="I11" s="29"/>
      <c r="J11" s="30">
        <v>9737423</v>
      </c>
      <c r="K11" s="31">
        <v>10405228</v>
      </c>
      <c r="L11" s="9"/>
      <c r="M11" s="9"/>
    </row>
    <row r="12" spans="2:11" ht="15">
      <c r="B12" s="2"/>
      <c r="C12" s="32">
        <v>700</v>
      </c>
      <c r="D12" s="33"/>
      <c r="E12" s="34"/>
      <c r="F12" s="35" t="s">
        <v>9</v>
      </c>
      <c r="G12" s="36"/>
      <c r="H12" s="33"/>
      <c r="I12" s="37"/>
      <c r="J12" s="38">
        <v>32900</v>
      </c>
      <c r="K12" s="38">
        <v>35000</v>
      </c>
    </row>
    <row r="13" spans="2:11" ht="15">
      <c r="B13" s="2"/>
      <c r="C13" s="32"/>
      <c r="D13" s="33"/>
      <c r="E13" s="39"/>
      <c r="F13" s="35" t="s">
        <v>10</v>
      </c>
      <c r="G13" s="40"/>
      <c r="H13" s="41"/>
      <c r="I13" s="37"/>
      <c r="J13" s="38">
        <v>1528</v>
      </c>
      <c r="K13" s="38">
        <v>3000</v>
      </c>
    </row>
    <row r="14" spans="2:11" ht="15">
      <c r="B14" s="6"/>
      <c r="C14" s="42"/>
      <c r="D14" s="43"/>
      <c r="E14" s="44"/>
      <c r="F14" s="45" t="s">
        <v>11</v>
      </c>
      <c r="G14" s="46"/>
      <c r="H14" s="47"/>
      <c r="I14" s="48"/>
      <c r="J14" s="49">
        <v>258413</v>
      </c>
      <c r="K14" s="49">
        <v>260000</v>
      </c>
    </row>
    <row r="15" spans="2:11" ht="15">
      <c r="B15" s="2"/>
      <c r="C15" s="32"/>
      <c r="D15" s="33"/>
      <c r="E15" s="39"/>
      <c r="F15" s="35" t="s">
        <v>12</v>
      </c>
      <c r="G15" s="40"/>
      <c r="H15" s="41"/>
      <c r="I15" s="37"/>
      <c r="J15" s="38">
        <v>263323</v>
      </c>
      <c r="K15" s="38">
        <v>400000</v>
      </c>
    </row>
    <row r="16" spans="2:11" ht="15">
      <c r="B16" s="2"/>
      <c r="C16" s="32">
        <v>750</v>
      </c>
      <c r="D16" s="33"/>
      <c r="E16" s="39"/>
      <c r="F16" s="35" t="s">
        <v>13</v>
      </c>
      <c r="G16" s="40"/>
      <c r="H16" s="41"/>
      <c r="I16" s="37"/>
      <c r="J16" s="38">
        <v>3564635</v>
      </c>
      <c r="K16" s="38">
        <v>2495000</v>
      </c>
    </row>
    <row r="17" spans="2:11" ht="15">
      <c r="B17" s="2"/>
      <c r="C17" s="32"/>
      <c r="D17" s="33"/>
      <c r="E17" s="39"/>
      <c r="F17" s="35" t="s">
        <v>14</v>
      </c>
      <c r="G17" s="40"/>
      <c r="H17" s="41"/>
      <c r="I17" s="37"/>
      <c r="J17" s="38">
        <v>5076</v>
      </c>
      <c r="K17" s="38">
        <v>5000</v>
      </c>
    </row>
    <row r="18" spans="2:11" ht="15">
      <c r="B18" s="2"/>
      <c r="C18" s="32"/>
      <c r="D18" s="33"/>
      <c r="E18" s="39"/>
      <c r="F18" s="35" t="s">
        <v>10</v>
      </c>
      <c r="G18" s="40"/>
      <c r="H18" s="41"/>
      <c r="I18" s="37"/>
      <c r="J18" s="38">
        <v>11257</v>
      </c>
      <c r="K18" s="38">
        <v>9000</v>
      </c>
    </row>
    <row r="19" spans="2:11" ht="15">
      <c r="B19" s="2"/>
      <c r="C19" s="32"/>
      <c r="D19" s="33"/>
      <c r="E19" s="39"/>
      <c r="F19" s="35" t="s">
        <v>15</v>
      </c>
      <c r="G19" s="40"/>
      <c r="H19" s="41"/>
      <c r="I19" s="37"/>
      <c r="J19" s="38">
        <v>34282</v>
      </c>
      <c r="K19" s="38">
        <v>40000</v>
      </c>
    </row>
    <row r="20" spans="2:11" ht="15">
      <c r="B20" s="2"/>
      <c r="C20" s="50"/>
      <c r="D20" s="33"/>
      <c r="E20" s="39"/>
      <c r="F20" s="35" t="s">
        <v>16</v>
      </c>
      <c r="G20" s="40"/>
      <c r="H20" s="41"/>
      <c r="I20" s="37"/>
      <c r="J20" s="38">
        <v>6011</v>
      </c>
      <c r="K20" s="38">
        <v>10000</v>
      </c>
    </row>
    <row r="21" spans="2:11" ht="15">
      <c r="B21" s="2"/>
      <c r="C21" s="50"/>
      <c r="D21" s="33"/>
      <c r="E21" s="51"/>
      <c r="F21" s="35" t="s">
        <v>17</v>
      </c>
      <c r="G21" s="40"/>
      <c r="H21" s="40"/>
      <c r="I21" s="37"/>
      <c r="J21" s="38">
        <v>132128</v>
      </c>
      <c r="K21" s="38">
        <v>150000</v>
      </c>
    </row>
    <row r="22" spans="2:11" ht="15">
      <c r="B22" s="2"/>
      <c r="C22" s="50"/>
      <c r="D22" s="33"/>
      <c r="E22" s="34"/>
      <c r="F22" s="52" t="s">
        <v>11</v>
      </c>
      <c r="G22" s="40"/>
      <c r="H22" s="40"/>
      <c r="I22" s="37"/>
      <c r="J22" s="38">
        <v>9270</v>
      </c>
      <c r="K22" s="38">
        <v>6000</v>
      </c>
    </row>
    <row r="23" spans="2:11" ht="15">
      <c r="B23" s="2"/>
      <c r="C23" s="50">
        <v>756</v>
      </c>
      <c r="D23" s="33"/>
      <c r="E23" s="34"/>
      <c r="F23" s="35" t="s">
        <v>18</v>
      </c>
      <c r="G23" s="40"/>
      <c r="H23" s="40"/>
      <c r="I23" s="37"/>
      <c r="J23" s="38">
        <v>3945754</v>
      </c>
      <c r="K23" s="38">
        <v>5490370</v>
      </c>
    </row>
    <row r="24" spans="2:11" ht="15">
      <c r="B24" s="2"/>
      <c r="C24" s="50"/>
      <c r="D24" s="33"/>
      <c r="E24" s="34"/>
      <c r="F24" s="52" t="s">
        <v>19</v>
      </c>
      <c r="G24" s="40"/>
      <c r="H24" s="40"/>
      <c r="I24" s="37"/>
      <c r="J24" s="38">
        <v>136524</v>
      </c>
      <c r="K24" s="38">
        <v>140000</v>
      </c>
    </row>
    <row r="25" spans="2:11" ht="15">
      <c r="B25" s="2"/>
      <c r="C25" s="50">
        <v>852</v>
      </c>
      <c r="D25" s="33"/>
      <c r="E25" s="34"/>
      <c r="F25" s="35" t="s">
        <v>15</v>
      </c>
      <c r="G25" s="40"/>
      <c r="H25" s="40"/>
      <c r="I25" s="37"/>
      <c r="J25" s="38">
        <v>1274815</v>
      </c>
      <c r="K25" s="38">
        <v>1305438</v>
      </c>
    </row>
    <row r="26" spans="2:11" ht="15">
      <c r="B26" s="2"/>
      <c r="C26" s="50"/>
      <c r="D26" s="33"/>
      <c r="E26" s="34"/>
      <c r="F26" s="35" t="s">
        <v>17</v>
      </c>
      <c r="G26" s="40"/>
      <c r="H26" s="40"/>
      <c r="I26" s="37"/>
      <c r="J26" s="38">
        <v>62</v>
      </c>
      <c r="K26" s="38">
        <v>220</v>
      </c>
    </row>
    <row r="27" spans="2:11" ht="15">
      <c r="B27" s="2"/>
      <c r="C27" s="50"/>
      <c r="D27" s="33"/>
      <c r="E27" s="34"/>
      <c r="F27" s="35" t="s">
        <v>11</v>
      </c>
      <c r="G27" s="40"/>
      <c r="H27" s="40"/>
      <c r="I27" s="37"/>
      <c r="J27" s="38">
        <v>5369</v>
      </c>
      <c r="K27" s="38">
        <v>6200</v>
      </c>
    </row>
    <row r="28" spans="2:11" ht="15">
      <c r="B28" s="5"/>
      <c r="C28" s="53">
        <v>853</v>
      </c>
      <c r="D28" s="54"/>
      <c r="E28" s="34"/>
      <c r="F28" s="45" t="s">
        <v>11</v>
      </c>
      <c r="G28" s="46"/>
      <c r="H28" s="46"/>
      <c r="I28" s="37"/>
      <c r="J28" s="38">
        <v>56076</v>
      </c>
      <c r="K28" s="38">
        <v>50000</v>
      </c>
    </row>
    <row r="29" spans="2:11" s="8" customFormat="1" ht="14.25">
      <c r="B29" s="10" t="s">
        <v>21</v>
      </c>
      <c r="C29" s="55"/>
      <c r="D29" s="56"/>
      <c r="E29" s="56"/>
      <c r="F29" s="57"/>
      <c r="G29" s="57"/>
      <c r="H29" s="57"/>
      <c r="I29" s="58"/>
      <c r="J29" s="59">
        <v>22049194</v>
      </c>
      <c r="K29" s="59">
        <v>24122612</v>
      </c>
    </row>
    <row r="30" spans="2:11" ht="15">
      <c r="B30" s="2"/>
      <c r="C30" s="50">
        <v>758</v>
      </c>
      <c r="D30" s="33"/>
      <c r="E30" s="36"/>
      <c r="F30" s="35" t="s">
        <v>20</v>
      </c>
      <c r="G30" s="40"/>
      <c r="H30" s="41"/>
      <c r="I30" s="37"/>
      <c r="J30" s="38">
        <v>22049194</v>
      </c>
      <c r="K30" s="38">
        <v>24122612</v>
      </c>
    </row>
    <row r="31" spans="2:11" s="8" customFormat="1" ht="14.25">
      <c r="B31" s="11" t="s">
        <v>35</v>
      </c>
      <c r="C31" s="60"/>
      <c r="D31" s="61"/>
      <c r="E31" s="60"/>
      <c r="F31" s="60"/>
      <c r="G31" s="61"/>
      <c r="H31" s="61"/>
      <c r="I31" s="62"/>
      <c r="J31" s="63"/>
      <c r="K31" s="64"/>
    </row>
    <row r="32" spans="2:11" s="8" customFormat="1" ht="14.25">
      <c r="B32" s="14" t="s">
        <v>36</v>
      </c>
      <c r="C32" s="65"/>
      <c r="D32" s="66"/>
      <c r="E32" s="65"/>
      <c r="F32" s="65"/>
      <c r="G32" s="66"/>
      <c r="H32" s="66"/>
      <c r="I32" s="67"/>
      <c r="J32" s="68">
        <v>5955733</v>
      </c>
      <c r="K32" s="68">
        <v>5299540</v>
      </c>
    </row>
    <row r="33" spans="2:11" ht="15">
      <c r="B33" s="2"/>
      <c r="C33" s="35" t="s">
        <v>22</v>
      </c>
      <c r="D33" s="33"/>
      <c r="E33" s="36"/>
      <c r="F33" s="36">
        <v>2110</v>
      </c>
      <c r="G33" s="36"/>
      <c r="H33" s="33"/>
      <c r="I33" s="48"/>
      <c r="J33" s="49">
        <v>30000</v>
      </c>
      <c r="K33" s="38">
        <v>25000</v>
      </c>
    </row>
    <row r="34" spans="2:11" ht="15">
      <c r="B34" s="2"/>
      <c r="C34" s="35" t="s">
        <v>8</v>
      </c>
      <c r="D34" s="33"/>
      <c r="E34" s="50"/>
      <c r="F34" s="36">
        <v>2110</v>
      </c>
      <c r="G34" s="36"/>
      <c r="H34" s="33"/>
      <c r="I34" s="69"/>
      <c r="J34" s="70">
        <v>1000</v>
      </c>
      <c r="K34" s="38">
        <v>2000</v>
      </c>
    </row>
    <row r="35" spans="2:11" ht="15">
      <c r="B35" s="6"/>
      <c r="C35" s="45" t="s">
        <v>23</v>
      </c>
      <c r="D35" s="43"/>
      <c r="E35" s="71"/>
      <c r="F35" s="72">
        <v>2110</v>
      </c>
      <c r="G35" s="72"/>
      <c r="H35" s="43"/>
      <c r="I35" s="69"/>
      <c r="J35" s="70">
        <v>25000</v>
      </c>
      <c r="K35" s="38">
        <v>25000</v>
      </c>
    </row>
    <row r="36" spans="2:11" ht="15">
      <c r="B36" s="2"/>
      <c r="C36" s="35" t="s">
        <v>24</v>
      </c>
      <c r="D36" s="33"/>
      <c r="E36" s="36"/>
      <c r="F36" s="36">
        <v>2110</v>
      </c>
      <c r="G36" s="36"/>
      <c r="H36" s="33"/>
      <c r="I36" s="69"/>
      <c r="J36" s="70">
        <v>297534</v>
      </c>
      <c r="K36" s="38">
        <v>316000</v>
      </c>
    </row>
    <row r="37" spans="2:11" ht="15">
      <c r="B37" s="2"/>
      <c r="C37" s="35" t="s">
        <v>25</v>
      </c>
      <c r="D37" s="33"/>
      <c r="E37" s="36"/>
      <c r="F37" s="36">
        <v>2110</v>
      </c>
      <c r="G37" s="36"/>
      <c r="H37" s="33"/>
      <c r="I37" s="73"/>
      <c r="J37" s="74">
        <v>286628</v>
      </c>
      <c r="K37" s="49">
        <v>282540</v>
      </c>
    </row>
    <row r="38" spans="2:11" ht="15">
      <c r="B38" s="2"/>
      <c r="C38" s="35" t="s">
        <v>26</v>
      </c>
      <c r="D38" s="33"/>
      <c r="E38" s="36"/>
      <c r="F38" s="36">
        <v>2110</v>
      </c>
      <c r="G38" s="36"/>
      <c r="H38" s="33"/>
      <c r="I38" s="69"/>
      <c r="J38" s="70">
        <v>3166400</v>
      </c>
      <c r="K38" s="38">
        <v>3359000</v>
      </c>
    </row>
    <row r="39" spans="2:11" ht="15">
      <c r="B39" s="2"/>
      <c r="C39" s="35" t="s">
        <v>26</v>
      </c>
      <c r="D39" s="33"/>
      <c r="E39" s="36"/>
      <c r="F39" s="36">
        <v>6410</v>
      </c>
      <c r="G39" s="36"/>
      <c r="H39" s="33"/>
      <c r="I39" s="69"/>
      <c r="J39" s="70">
        <v>934000</v>
      </c>
      <c r="K39" s="38">
        <v>300000</v>
      </c>
    </row>
    <row r="40" spans="2:11" ht="15">
      <c r="B40" s="2"/>
      <c r="C40" s="35" t="s">
        <v>27</v>
      </c>
      <c r="D40" s="33"/>
      <c r="E40" s="36"/>
      <c r="F40" s="36">
        <v>2110</v>
      </c>
      <c r="G40" s="36"/>
      <c r="H40" s="33"/>
      <c r="I40" s="69"/>
      <c r="J40" s="70">
        <v>1040000</v>
      </c>
      <c r="K40" s="38">
        <v>837000</v>
      </c>
    </row>
    <row r="41" spans="2:11" ht="15">
      <c r="B41" s="2"/>
      <c r="C41" s="35" t="s">
        <v>28</v>
      </c>
      <c r="D41" s="33"/>
      <c r="E41" s="36"/>
      <c r="F41" s="36">
        <v>2110</v>
      </c>
      <c r="G41" s="36"/>
      <c r="H41" s="33"/>
      <c r="I41" s="69"/>
      <c r="J41" s="70">
        <v>45171</v>
      </c>
      <c r="K41" s="38">
        <v>16000</v>
      </c>
    </row>
    <row r="42" spans="2:11" ht="15">
      <c r="B42" s="5"/>
      <c r="C42" s="75" t="s">
        <v>29</v>
      </c>
      <c r="D42" s="76"/>
      <c r="E42" s="77"/>
      <c r="F42" s="77">
        <v>2110</v>
      </c>
      <c r="G42" s="77"/>
      <c r="H42" s="33"/>
      <c r="I42" s="73"/>
      <c r="J42" s="74">
        <v>130000</v>
      </c>
      <c r="K42" s="49">
        <v>137000</v>
      </c>
    </row>
    <row r="43" spans="2:11" s="8" customFormat="1" ht="14.25">
      <c r="B43" s="12" t="s">
        <v>30</v>
      </c>
      <c r="C43" s="78"/>
      <c r="D43" s="79"/>
      <c r="E43" s="79"/>
      <c r="F43" s="79"/>
      <c r="G43" s="79"/>
      <c r="H43" s="60"/>
      <c r="I43" s="80"/>
      <c r="J43" s="81"/>
      <c r="K43" s="64"/>
    </row>
    <row r="44" spans="2:11" s="8" customFormat="1" ht="14.25">
      <c r="B44" s="13" t="s">
        <v>31</v>
      </c>
      <c r="C44" s="82"/>
      <c r="D44" s="60"/>
      <c r="E44" s="60"/>
      <c r="F44" s="60"/>
      <c r="G44" s="60"/>
      <c r="H44" s="60"/>
      <c r="I44" s="83"/>
      <c r="J44" s="84"/>
      <c r="K44" s="63"/>
    </row>
    <row r="45" spans="2:11" s="8" customFormat="1" ht="14.25">
      <c r="B45" s="14" t="s">
        <v>32</v>
      </c>
      <c r="C45" s="85"/>
      <c r="D45" s="65"/>
      <c r="E45" s="65"/>
      <c r="F45" s="65"/>
      <c r="G45" s="65"/>
      <c r="H45" s="65"/>
      <c r="I45" s="86"/>
      <c r="J45" s="84">
        <v>21540</v>
      </c>
      <c r="K45" s="63">
        <v>22150</v>
      </c>
    </row>
    <row r="46" spans="2:11" ht="15">
      <c r="B46" s="4"/>
      <c r="C46" s="35" t="s">
        <v>25</v>
      </c>
      <c r="D46" s="33"/>
      <c r="E46" s="36"/>
      <c r="F46" s="36">
        <v>2120</v>
      </c>
      <c r="G46" s="36"/>
      <c r="H46" s="33"/>
      <c r="I46" s="73"/>
      <c r="J46" s="70">
        <v>21540</v>
      </c>
      <c r="K46" s="38">
        <v>22150</v>
      </c>
    </row>
    <row r="47" spans="2:11" s="8" customFormat="1" ht="14.25">
      <c r="B47" s="11" t="s">
        <v>33</v>
      </c>
      <c r="C47" s="60"/>
      <c r="D47" s="60"/>
      <c r="E47" s="60"/>
      <c r="F47" s="60"/>
      <c r="G47" s="60"/>
      <c r="H47" s="60"/>
      <c r="I47" s="80"/>
      <c r="J47" s="84"/>
      <c r="K47" s="87"/>
    </row>
    <row r="48" spans="2:11" s="8" customFormat="1" ht="14.25">
      <c r="B48" s="14" t="s">
        <v>34</v>
      </c>
      <c r="C48" s="65"/>
      <c r="D48" s="65"/>
      <c r="E48" s="65"/>
      <c r="F48" s="65"/>
      <c r="G48" s="65"/>
      <c r="H48" s="65"/>
      <c r="I48" s="83"/>
      <c r="J48" s="84">
        <v>3688350</v>
      </c>
      <c r="K48" s="88">
        <v>3295029</v>
      </c>
    </row>
    <row r="49" spans="2:11" ht="15">
      <c r="B49" s="2"/>
      <c r="C49" s="36">
        <v>852</v>
      </c>
      <c r="D49" s="33"/>
      <c r="E49" s="36"/>
      <c r="F49" s="36">
        <v>2130</v>
      </c>
      <c r="G49" s="36"/>
      <c r="H49" s="36"/>
      <c r="I49" s="69"/>
      <c r="J49" s="70">
        <v>3688350</v>
      </c>
      <c r="K49" s="38">
        <v>3295029</v>
      </c>
    </row>
    <row r="50" spans="2:11" ht="15">
      <c r="B50" s="11" t="s">
        <v>39</v>
      </c>
      <c r="C50" s="89"/>
      <c r="D50" s="89"/>
      <c r="E50" s="89"/>
      <c r="F50" s="89"/>
      <c r="G50" s="89"/>
      <c r="H50" s="90"/>
      <c r="I50" s="91"/>
      <c r="J50" s="92"/>
      <c r="K50" s="93"/>
    </row>
    <row r="51" spans="2:11" ht="15">
      <c r="B51" s="11" t="s">
        <v>40</v>
      </c>
      <c r="C51" s="89"/>
      <c r="D51" s="89"/>
      <c r="E51" s="89"/>
      <c r="F51" s="89"/>
      <c r="G51" s="89"/>
      <c r="H51" s="72"/>
      <c r="I51" s="73"/>
      <c r="J51" s="74"/>
      <c r="K51" s="64">
        <v>399850</v>
      </c>
    </row>
    <row r="52" spans="2:11" ht="15">
      <c r="B52" s="10"/>
      <c r="C52" s="34">
        <v>600</v>
      </c>
      <c r="D52" s="33"/>
      <c r="E52" s="36"/>
      <c r="F52" s="36">
        <v>2310</v>
      </c>
      <c r="G52" s="36"/>
      <c r="H52" s="43"/>
      <c r="I52" s="69"/>
      <c r="J52" s="94"/>
      <c r="K52" s="93">
        <v>399850</v>
      </c>
    </row>
    <row r="53" spans="2:11" s="8" customFormat="1" ht="14.25">
      <c r="B53" s="11" t="s">
        <v>41</v>
      </c>
      <c r="C53" s="60"/>
      <c r="D53" s="60"/>
      <c r="E53" s="60"/>
      <c r="F53" s="60"/>
      <c r="G53" s="60"/>
      <c r="H53" s="95"/>
      <c r="I53" s="96"/>
      <c r="J53" s="81"/>
      <c r="K53" s="81"/>
    </row>
    <row r="54" spans="2:11" s="8" customFormat="1" ht="14.25">
      <c r="B54" s="14" t="s">
        <v>38</v>
      </c>
      <c r="C54" s="65"/>
      <c r="D54" s="65"/>
      <c r="E54" s="65"/>
      <c r="F54" s="65"/>
      <c r="G54" s="65"/>
      <c r="H54" s="97"/>
      <c r="I54" s="86"/>
      <c r="J54" s="98">
        <v>0</v>
      </c>
      <c r="K54" s="98">
        <v>786649</v>
      </c>
    </row>
    <row r="55" spans="2:11" ht="15">
      <c r="B55" s="2"/>
      <c r="C55" s="36">
        <v>600</v>
      </c>
      <c r="D55" s="33"/>
      <c r="E55" s="36"/>
      <c r="F55" s="36">
        <v>6291</v>
      </c>
      <c r="G55" s="36"/>
      <c r="H55" s="33"/>
      <c r="I55" s="99"/>
      <c r="J55" s="70">
        <v>0</v>
      </c>
      <c r="K55" s="100">
        <v>786649</v>
      </c>
    </row>
    <row r="56" spans="2:11" ht="15">
      <c r="B56" s="3"/>
      <c r="C56" s="101"/>
      <c r="D56" s="101" t="s">
        <v>37</v>
      </c>
      <c r="E56" s="101"/>
      <c r="F56" s="36"/>
      <c r="G56" s="36"/>
      <c r="H56" s="36"/>
      <c r="I56" s="69"/>
      <c r="J56" s="102">
        <v>41452240</v>
      </c>
      <c r="K56" s="103">
        <v>44331058</v>
      </c>
    </row>
    <row r="57" spans="3:11" ht="15">
      <c r="C57" s="77"/>
      <c r="D57" s="77"/>
      <c r="E57" s="77"/>
      <c r="F57" s="77"/>
      <c r="G57" s="77"/>
      <c r="H57" s="77"/>
      <c r="I57" s="77"/>
      <c r="J57" s="77"/>
      <c r="K57" s="77"/>
    </row>
    <row r="58" spans="3:11" ht="15">
      <c r="C58" s="77"/>
      <c r="D58" s="77"/>
      <c r="E58" s="77"/>
      <c r="F58" s="77"/>
      <c r="G58" s="77"/>
      <c r="H58" s="77"/>
      <c r="I58" s="77"/>
      <c r="J58" s="77"/>
      <c r="K58" s="77"/>
    </row>
    <row r="59" spans="3:11" ht="15">
      <c r="C59" s="77"/>
      <c r="D59" s="77"/>
      <c r="E59" s="77"/>
      <c r="F59" s="77"/>
      <c r="G59" s="77"/>
      <c r="H59" s="77"/>
      <c r="I59" s="77"/>
      <c r="J59" s="77"/>
      <c r="K59" s="77"/>
    </row>
    <row r="60" spans="3:11" ht="15">
      <c r="C60" s="77"/>
      <c r="D60" s="77"/>
      <c r="E60" s="77"/>
      <c r="F60" s="77"/>
      <c r="G60" s="77"/>
      <c r="H60" s="77"/>
      <c r="I60" s="77"/>
      <c r="J60" s="77"/>
      <c r="K60" s="77"/>
    </row>
  </sheetData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selection activeCell="A1" sqref="A1:IV16384"/>
    </sheetView>
  </sheetViews>
  <sheetFormatPr defaultColWidth="9.00390625" defaultRowHeight="12.75"/>
  <cols>
    <col min="1" max="1" width="11.00390625" style="106" customWidth="1"/>
    <col min="2" max="2" width="7.00390625" style="106" customWidth="1"/>
    <col min="3" max="3" width="37.00390625" style="106" customWidth="1"/>
    <col min="4" max="4" width="9.00390625" style="106" customWidth="1"/>
    <col min="5" max="5" width="11.125" style="106" customWidth="1"/>
    <col min="6" max="6" width="18.125" style="106" customWidth="1"/>
    <col min="7" max="7" width="20.25390625" style="106" customWidth="1"/>
    <col min="8" max="8" width="18.375" style="106" customWidth="1"/>
    <col min="9" max="9" width="15.25390625" style="106" customWidth="1"/>
    <col min="10" max="10" width="11.75390625" style="106" customWidth="1"/>
    <col min="11" max="11" width="16.125" style="106" customWidth="1"/>
    <col min="12" max="12" width="15.75390625" style="106" customWidth="1"/>
    <col min="13" max="16384" width="9.125" style="106" customWidth="1"/>
  </cols>
  <sheetData>
    <row r="1" spans="10:12" ht="15.75">
      <c r="J1" s="105"/>
      <c r="K1" s="105"/>
      <c r="L1" s="107" t="s">
        <v>44</v>
      </c>
    </row>
    <row r="2" spans="10:13" ht="15.75">
      <c r="J2" s="105"/>
      <c r="K2" s="105"/>
      <c r="L2" s="107" t="s">
        <v>0</v>
      </c>
      <c r="M2" s="108"/>
    </row>
    <row r="3" spans="5:13" ht="15.75">
      <c r="E3" s="109"/>
      <c r="F3" s="109"/>
      <c r="G3" s="109"/>
      <c r="H3" s="109"/>
      <c r="I3" s="109"/>
      <c r="J3" s="105"/>
      <c r="L3" s="107" t="s">
        <v>43</v>
      </c>
      <c r="M3" s="109"/>
    </row>
    <row r="4" spans="10:11" ht="15.75">
      <c r="J4" s="105"/>
      <c r="K4" s="105"/>
    </row>
    <row r="5" spans="10:11" ht="15.75">
      <c r="J5" s="105"/>
      <c r="K5" s="105"/>
    </row>
    <row r="6" spans="1:12" s="110" customFormat="1" ht="15.75" customHeight="1">
      <c r="A6" s="549" t="s">
        <v>45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</row>
    <row r="7" ht="15.75">
      <c r="L7" s="108" t="s">
        <v>46</v>
      </c>
    </row>
    <row r="8" spans="2:12" s="111" customFormat="1" ht="15">
      <c r="B8" s="550"/>
      <c r="C8" s="553" t="s">
        <v>47</v>
      </c>
      <c r="D8" s="554" t="s">
        <v>48</v>
      </c>
      <c r="E8" s="555"/>
      <c r="F8" s="554" t="s">
        <v>49</v>
      </c>
      <c r="G8" s="554"/>
      <c r="H8" s="554"/>
      <c r="I8" s="554"/>
      <c r="J8" s="554"/>
      <c r="K8" s="554"/>
      <c r="L8" s="554"/>
    </row>
    <row r="9" spans="2:12" s="111" customFormat="1" ht="16.5" customHeight="1">
      <c r="B9" s="551"/>
      <c r="C9" s="553"/>
      <c r="D9" s="554" t="s">
        <v>50</v>
      </c>
      <c r="E9" s="555" t="s">
        <v>51</v>
      </c>
      <c r="F9" s="553" t="s">
        <v>52</v>
      </c>
      <c r="G9" s="554" t="s">
        <v>53</v>
      </c>
      <c r="H9" s="554"/>
      <c r="I9" s="554"/>
      <c r="J9" s="554"/>
      <c r="K9" s="554"/>
      <c r="L9" s="553" t="s">
        <v>54</v>
      </c>
    </row>
    <row r="10" spans="2:12" s="113" customFormat="1" ht="15" customHeight="1">
      <c r="B10" s="551"/>
      <c r="C10" s="553"/>
      <c r="D10" s="554"/>
      <c r="E10" s="555"/>
      <c r="F10" s="553"/>
      <c r="G10" s="553" t="s">
        <v>55</v>
      </c>
      <c r="H10" s="553" t="s">
        <v>56</v>
      </c>
      <c r="I10" s="553"/>
      <c r="J10" s="553"/>
      <c r="K10" s="553"/>
      <c r="L10" s="553"/>
    </row>
    <row r="11" spans="2:12" s="113" customFormat="1" ht="45">
      <c r="B11" s="552"/>
      <c r="C11" s="553"/>
      <c r="D11" s="554"/>
      <c r="E11" s="555"/>
      <c r="F11" s="553"/>
      <c r="G11" s="553"/>
      <c r="H11" s="112" t="s">
        <v>57</v>
      </c>
      <c r="I11" s="112" t="s">
        <v>58</v>
      </c>
      <c r="J11" s="112" t="s">
        <v>59</v>
      </c>
      <c r="K11" s="112" t="s">
        <v>60</v>
      </c>
      <c r="L11" s="553"/>
    </row>
    <row r="12" spans="2:12" s="114" customFormat="1" ht="15.75">
      <c r="B12" s="115">
        <v>1</v>
      </c>
      <c r="C12" s="116">
        <v>2</v>
      </c>
      <c r="D12" s="117">
        <v>3</v>
      </c>
      <c r="E12" s="118">
        <v>4</v>
      </c>
      <c r="F12" s="117">
        <v>5</v>
      </c>
      <c r="G12" s="117">
        <v>6</v>
      </c>
      <c r="H12" s="117">
        <v>7</v>
      </c>
      <c r="I12" s="117">
        <v>8</v>
      </c>
      <c r="J12" s="117">
        <v>9</v>
      </c>
      <c r="K12" s="117">
        <v>10</v>
      </c>
      <c r="L12" s="117">
        <v>11</v>
      </c>
    </row>
    <row r="13" spans="2:12" s="119" customFormat="1" ht="33" customHeight="1">
      <c r="B13" s="120" t="s">
        <v>61</v>
      </c>
      <c r="C13" s="121" t="s">
        <v>62</v>
      </c>
      <c r="D13" s="122"/>
      <c r="E13" s="123"/>
      <c r="F13" s="124">
        <v>39939890</v>
      </c>
      <c r="G13" s="124">
        <v>36579642</v>
      </c>
      <c r="H13" s="124">
        <v>24258323</v>
      </c>
      <c r="I13" s="124">
        <v>1937232</v>
      </c>
      <c r="J13" s="124">
        <v>296865</v>
      </c>
      <c r="K13" s="124">
        <v>582321</v>
      </c>
      <c r="L13" s="124">
        <v>3360248</v>
      </c>
    </row>
    <row r="14" spans="2:12" s="125" customFormat="1" ht="15.75" customHeight="1">
      <c r="B14" s="126"/>
      <c r="C14" s="127" t="s">
        <v>63</v>
      </c>
      <c r="D14" s="128" t="s">
        <v>8</v>
      </c>
      <c r="E14" s="129"/>
      <c r="F14" s="130"/>
      <c r="G14" s="131"/>
      <c r="H14" s="132"/>
      <c r="I14" s="132"/>
      <c r="J14" s="132"/>
      <c r="K14" s="132"/>
      <c r="L14" s="132"/>
    </row>
    <row r="15" spans="2:12" s="125" customFormat="1" ht="15.75" customHeight="1">
      <c r="B15" s="126"/>
      <c r="C15" s="133" t="s">
        <v>64</v>
      </c>
      <c r="D15" s="134"/>
      <c r="E15" s="135" t="s">
        <v>65</v>
      </c>
      <c r="F15" s="136"/>
      <c r="G15" s="137"/>
      <c r="H15" s="138"/>
      <c r="I15" s="138"/>
      <c r="J15" s="138"/>
      <c r="K15" s="138"/>
      <c r="L15" s="138"/>
    </row>
    <row r="16" spans="2:12" ht="15.75" customHeight="1">
      <c r="B16" s="139"/>
      <c r="C16" s="140" t="s">
        <v>66</v>
      </c>
      <c r="D16" s="141"/>
      <c r="E16" s="142" t="s">
        <v>67</v>
      </c>
      <c r="F16" s="143">
        <v>12000</v>
      </c>
      <c r="G16" s="144">
        <v>12000</v>
      </c>
      <c r="H16" s="145"/>
      <c r="I16" s="145"/>
      <c r="J16" s="145"/>
      <c r="K16" s="145"/>
      <c r="L16" s="145"/>
    </row>
    <row r="17" spans="2:12" s="109" customFormat="1" ht="15.75" customHeight="1">
      <c r="B17" s="146"/>
      <c r="C17" s="147" t="s">
        <v>68</v>
      </c>
      <c r="D17" s="148"/>
      <c r="E17" s="149"/>
      <c r="F17" s="150">
        <v>12000</v>
      </c>
      <c r="G17" s="150">
        <v>12000</v>
      </c>
      <c r="H17" s="150"/>
      <c r="I17" s="150"/>
      <c r="J17" s="150"/>
      <c r="K17" s="150"/>
      <c r="L17" s="150"/>
    </row>
    <row r="18" spans="2:12" s="109" customFormat="1" ht="15.75" customHeight="1">
      <c r="B18" s="146"/>
      <c r="C18" s="151" t="s">
        <v>69</v>
      </c>
      <c r="D18" s="152">
        <v>600</v>
      </c>
      <c r="E18" s="153"/>
      <c r="F18" s="130"/>
      <c r="G18" s="132"/>
      <c r="H18" s="130"/>
      <c r="I18" s="132"/>
      <c r="J18" s="154"/>
      <c r="K18" s="155"/>
      <c r="L18" s="155"/>
    </row>
    <row r="19" spans="2:12" s="109" customFormat="1" ht="15.75" customHeight="1">
      <c r="B19" s="146"/>
      <c r="C19" s="156" t="s">
        <v>70</v>
      </c>
      <c r="D19" s="157"/>
      <c r="E19" s="158">
        <v>60014</v>
      </c>
      <c r="F19" s="136">
        <v>2500000</v>
      </c>
      <c r="G19" s="138">
        <v>2100000</v>
      </c>
      <c r="H19" s="136">
        <v>394000</v>
      </c>
      <c r="I19" s="138"/>
      <c r="J19" s="136"/>
      <c r="K19" s="138"/>
      <c r="L19" s="138">
        <v>400000</v>
      </c>
    </row>
    <row r="20" spans="2:12" s="109" customFormat="1" ht="33" customHeight="1">
      <c r="B20" s="146"/>
      <c r="C20" s="156" t="s">
        <v>71</v>
      </c>
      <c r="D20" s="157"/>
      <c r="E20" s="158">
        <v>60078</v>
      </c>
      <c r="F20" s="136">
        <v>200000</v>
      </c>
      <c r="G20" s="138">
        <v>200000</v>
      </c>
      <c r="H20" s="136"/>
      <c r="I20" s="138"/>
      <c r="J20" s="136"/>
      <c r="K20" s="138"/>
      <c r="L20" s="138"/>
    </row>
    <row r="21" spans="2:12" s="109" customFormat="1" ht="33" customHeight="1">
      <c r="B21" s="146"/>
      <c r="C21" s="159" t="s">
        <v>72</v>
      </c>
      <c r="D21" s="160"/>
      <c r="E21" s="142">
        <v>60095</v>
      </c>
      <c r="F21" s="143"/>
      <c r="G21" s="145"/>
      <c r="H21" s="143"/>
      <c r="I21" s="145"/>
      <c r="J21" s="143"/>
      <c r="K21" s="145"/>
      <c r="L21" s="145"/>
    </row>
    <row r="22" spans="2:12" s="109" customFormat="1" ht="15.75" customHeight="1">
      <c r="B22" s="146"/>
      <c r="C22" s="161" t="s">
        <v>73</v>
      </c>
      <c r="D22" s="148"/>
      <c r="E22" s="149"/>
      <c r="F22" s="150">
        <f>SUM(F19:F21)</f>
        <v>2700000</v>
      </c>
      <c r="G22" s="150">
        <f>SUM(G19:G21)</f>
        <v>2300000</v>
      </c>
      <c r="H22" s="150">
        <v>394000</v>
      </c>
      <c r="I22" s="150"/>
      <c r="J22" s="150"/>
      <c r="K22" s="150"/>
      <c r="L22" s="150">
        <v>400000</v>
      </c>
    </row>
    <row r="23" spans="2:12" s="125" customFormat="1" ht="15.75" customHeight="1">
      <c r="B23" s="126"/>
      <c r="C23" s="162" t="s">
        <v>74</v>
      </c>
      <c r="D23" s="152">
        <v>630</v>
      </c>
      <c r="E23" s="153"/>
      <c r="F23" s="130"/>
      <c r="G23" s="131"/>
      <c r="H23" s="131"/>
      <c r="I23" s="132"/>
      <c r="J23" s="130"/>
      <c r="K23" s="132"/>
      <c r="L23" s="132"/>
    </row>
    <row r="24" spans="2:12" s="109" customFormat="1" ht="31.5">
      <c r="B24" s="146"/>
      <c r="C24" s="163" t="s">
        <v>75</v>
      </c>
      <c r="D24" s="164"/>
      <c r="E24" s="158">
        <v>63003</v>
      </c>
      <c r="F24" s="136">
        <v>6000</v>
      </c>
      <c r="G24" s="137">
        <v>6000</v>
      </c>
      <c r="H24" s="137"/>
      <c r="I24" s="138"/>
      <c r="J24" s="136"/>
      <c r="K24" s="138"/>
      <c r="L24" s="138"/>
    </row>
    <row r="25" spans="2:12" s="109" customFormat="1" ht="15.75" customHeight="1">
      <c r="B25" s="146"/>
      <c r="C25" s="165" t="s">
        <v>72</v>
      </c>
      <c r="D25" s="141"/>
      <c r="E25" s="142">
        <v>63095</v>
      </c>
      <c r="F25" s="143">
        <v>4100</v>
      </c>
      <c r="G25" s="144">
        <v>4100</v>
      </c>
      <c r="H25" s="144"/>
      <c r="I25" s="145"/>
      <c r="J25" s="143"/>
      <c r="K25" s="145"/>
      <c r="L25" s="145"/>
    </row>
    <row r="26" spans="2:12" s="109" customFormat="1" ht="15.75" customHeight="1">
      <c r="B26" s="146"/>
      <c r="C26" s="147" t="s">
        <v>76</v>
      </c>
      <c r="D26" s="148"/>
      <c r="E26" s="149"/>
      <c r="F26" s="150">
        <v>10100</v>
      </c>
      <c r="G26" s="150">
        <v>10100</v>
      </c>
      <c r="H26" s="150"/>
      <c r="I26" s="150"/>
      <c r="J26" s="150"/>
      <c r="K26" s="150"/>
      <c r="L26" s="150"/>
    </row>
    <row r="27" spans="2:12" s="166" customFormat="1" ht="15.75" customHeight="1">
      <c r="B27" s="167"/>
      <c r="C27" s="168" t="s">
        <v>77</v>
      </c>
      <c r="D27" s="169">
        <v>750</v>
      </c>
      <c r="E27" s="170"/>
      <c r="F27" s="132"/>
      <c r="G27" s="130"/>
      <c r="H27" s="132"/>
      <c r="I27" s="130"/>
      <c r="J27" s="132"/>
      <c r="K27" s="130"/>
      <c r="L27" s="132"/>
    </row>
    <row r="28" spans="2:12" s="109" customFormat="1" ht="15.75" customHeight="1">
      <c r="B28" s="146"/>
      <c r="C28" s="163" t="s">
        <v>78</v>
      </c>
      <c r="D28" s="164"/>
      <c r="E28" s="171">
        <v>75019</v>
      </c>
      <c r="F28" s="138">
        <v>310000</v>
      </c>
      <c r="G28" s="136">
        <v>310000</v>
      </c>
      <c r="H28" s="138"/>
      <c r="I28" s="136"/>
      <c r="J28" s="138"/>
      <c r="K28" s="136"/>
      <c r="L28" s="138"/>
    </row>
    <row r="29" spans="2:12" s="109" customFormat="1" ht="15.75" customHeight="1">
      <c r="B29" s="146"/>
      <c r="C29" s="163" t="s">
        <v>79</v>
      </c>
      <c r="D29" s="164"/>
      <c r="E29" s="171">
        <v>75020</v>
      </c>
      <c r="F29" s="138">
        <v>6152794</v>
      </c>
      <c r="G29" s="136">
        <v>3465016</v>
      </c>
      <c r="H29" s="138">
        <v>2933263</v>
      </c>
      <c r="I29" s="136">
        <v>30000</v>
      </c>
      <c r="J29" s="138"/>
      <c r="K29" s="136"/>
      <c r="L29" s="138">
        <v>2687778</v>
      </c>
    </row>
    <row r="30" spans="2:12" s="109" customFormat="1" ht="15.75" customHeight="1">
      <c r="B30" s="146"/>
      <c r="C30" s="165" t="s">
        <v>72</v>
      </c>
      <c r="D30" s="141"/>
      <c r="E30" s="172">
        <v>75095</v>
      </c>
      <c r="F30" s="145">
        <v>50000</v>
      </c>
      <c r="G30" s="143">
        <v>50000</v>
      </c>
      <c r="H30" s="145"/>
      <c r="I30" s="143"/>
      <c r="J30" s="145"/>
      <c r="K30" s="143"/>
      <c r="L30" s="145"/>
    </row>
    <row r="31" spans="2:12" s="109" customFormat="1" ht="15.75" customHeight="1">
      <c r="B31" s="146"/>
      <c r="C31" s="161" t="s">
        <v>80</v>
      </c>
      <c r="D31" s="173"/>
      <c r="E31" s="174"/>
      <c r="F31" s="175">
        <f>SUM(F28:F30)</f>
        <v>6512794</v>
      </c>
      <c r="G31" s="175">
        <f>SUM(G28:G30)</f>
        <v>3825016</v>
      </c>
      <c r="H31" s="175">
        <f>SUM(H29:H30)</f>
        <v>2933263</v>
      </c>
      <c r="I31" s="175">
        <v>30000</v>
      </c>
      <c r="J31" s="175"/>
      <c r="K31" s="175"/>
      <c r="L31" s="175">
        <f>SUM(L29:L30)</f>
        <v>2687778</v>
      </c>
    </row>
    <row r="32" spans="2:12" s="109" customFormat="1" ht="15.75" customHeight="1">
      <c r="B32" s="146"/>
      <c r="C32" s="176">
        <v>2</v>
      </c>
      <c r="D32" s="173">
        <v>3</v>
      </c>
      <c r="E32" s="177">
        <v>4</v>
      </c>
      <c r="F32" s="178">
        <v>5</v>
      </c>
      <c r="G32" s="178">
        <v>6</v>
      </c>
      <c r="H32" s="178">
        <v>7</v>
      </c>
      <c r="I32" s="178">
        <v>8</v>
      </c>
      <c r="J32" s="178">
        <v>9</v>
      </c>
      <c r="K32" s="178">
        <v>10</v>
      </c>
      <c r="L32" s="178">
        <v>11</v>
      </c>
    </row>
    <row r="33" spans="2:12" s="125" customFormat="1" ht="31.5">
      <c r="B33" s="126"/>
      <c r="C33" s="179" t="s">
        <v>81</v>
      </c>
      <c r="D33" s="180">
        <v>754</v>
      </c>
      <c r="E33" s="181"/>
      <c r="F33" s="182"/>
      <c r="G33" s="183"/>
      <c r="H33" s="182"/>
      <c r="I33" s="183"/>
      <c r="J33" s="182"/>
      <c r="K33" s="183"/>
      <c r="L33" s="182"/>
    </row>
    <row r="34" spans="2:12" ht="15.75" customHeight="1">
      <c r="B34" s="139"/>
      <c r="C34" s="140" t="s">
        <v>72</v>
      </c>
      <c r="D34" s="141"/>
      <c r="E34" s="184">
        <v>75495</v>
      </c>
      <c r="F34" s="145">
        <v>1900</v>
      </c>
      <c r="G34" s="143">
        <v>1900</v>
      </c>
      <c r="H34" s="145"/>
      <c r="I34" s="143"/>
      <c r="J34" s="145"/>
      <c r="K34" s="143"/>
      <c r="L34" s="145"/>
    </row>
    <row r="35" spans="2:12" s="109" customFormat="1" ht="15.75" customHeight="1">
      <c r="B35" s="146"/>
      <c r="C35" s="161" t="s">
        <v>82</v>
      </c>
      <c r="D35" s="173"/>
      <c r="E35" s="185"/>
      <c r="F35" s="175">
        <v>1900</v>
      </c>
      <c r="G35" s="175">
        <v>1900</v>
      </c>
      <c r="H35" s="175"/>
      <c r="I35" s="175"/>
      <c r="J35" s="175"/>
      <c r="K35" s="175"/>
      <c r="L35" s="175"/>
    </row>
    <row r="36" spans="2:12" s="125" customFormat="1" ht="15.75" customHeight="1">
      <c r="B36" s="126"/>
      <c r="C36" s="186" t="s">
        <v>83</v>
      </c>
      <c r="D36" s="187">
        <v>757</v>
      </c>
      <c r="E36" s="188"/>
      <c r="F36" s="189"/>
      <c r="G36" s="190"/>
      <c r="H36" s="189"/>
      <c r="I36" s="190"/>
      <c r="J36" s="189"/>
      <c r="K36" s="190"/>
      <c r="L36" s="190"/>
    </row>
    <row r="37" spans="2:12" ht="66.75" customHeight="1">
      <c r="B37" s="139"/>
      <c r="C37" s="133" t="s">
        <v>84</v>
      </c>
      <c r="D37" s="164"/>
      <c r="E37" s="191">
        <v>75702</v>
      </c>
      <c r="F37" s="136">
        <v>296865</v>
      </c>
      <c r="G37" s="138">
        <v>296865</v>
      </c>
      <c r="H37" s="136"/>
      <c r="I37" s="138"/>
      <c r="J37" s="136">
        <v>296865</v>
      </c>
      <c r="K37" s="138"/>
      <c r="L37" s="138"/>
    </row>
    <row r="38" spans="2:12" ht="63">
      <c r="B38" s="139"/>
      <c r="C38" s="140" t="s">
        <v>85</v>
      </c>
      <c r="D38" s="141"/>
      <c r="E38" s="192">
        <v>75704</v>
      </c>
      <c r="F38" s="143">
        <v>582321</v>
      </c>
      <c r="G38" s="145">
        <v>582321</v>
      </c>
      <c r="H38" s="143"/>
      <c r="I38" s="145"/>
      <c r="J38" s="143"/>
      <c r="K38" s="145">
        <v>582321</v>
      </c>
      <c r="L38" s="145"/>
    </row>
    <row r="39" spans="2:12" s="109" customFormat="1" ht="15.75" customHeight="1">
      <c r="B39" s="146"/>
      <c r="C39" s="147" t="s">
        <v>86</v>
      </c>
      <c r="D39" s="148"/>
      <c r="E39" s="193"/>
      <c r="F39" s="150">
        <f>SUM(F37:F38)</f>
        <v>879186</v>
      </c>
      <c r="G39" s="150">
        <f>SUM(G37:G38)</f>
        <v>879186</v>
      </c>
      <c r="H39" s="150"/>
      <c r="I39" s="150"/>
      <c r="J39" s="150">
        <f>SUM(J37:J38)</f>
        <v>296865</v>
      </c>
      <c r="K39" s="150">
        <f>SUM(K38)</f>
        <v>582321</v>
      </c>
      <c r="L39" s="150"/>
    </row>
    <row r="40" spans="2:12" s="125" customFormat="1" ht="15.75" customHeight="1">
      <c r="B40" s="126"/>
      <c r="C40" s="127" t="s">
        <v>87</v>
      </c>
      <c r="D40" s="169">
        <v>758</v>
      </c>
      <c r="E40" s="129"/>
      <c r="F40" s="130"/>
      <c r="G40" s="132"/>
      <c r="H40" s="130"/>
      <c r="I40" s="132"/>
      <c r="J40" s="130"/>
      <c r="K40" s="132"/>
      <c r="L40" s="132"/>
    </row>
    <row r="41" spans="2:12" ht="15.75" customHeight="1">
      <c r="B41" s="139"/>
      <c r="C41" s="140" t="s">
        <v>88</v>
      </c>
      <c r="D41" s="141"/>
      <c r="E41" s="192">
        <v>75818</v>
      </c>
      <c r="F41" s="143">
        <v>100000</v>
      </c>
      <c r="G41" s="145">
        <v>100000</v>
      </c>
      <c r="H41" s="143"/>
      <c r="I41" s="145"/>
      <c r="J41" s="143"/>
      <c r="K41" s="145"/>
      <c r="L41" s="145"/>
    </row>
    <row r="42" spans="2:12" s="109" customFormat="1" ht="15.75" customHeight="1">
      <c r="B42" s="146"/>
      <c r="C42" s="147" t="s">
        <v>89</v>
      </c>
      <c r="D42" s="148"/>
      <c r="E42" s="193"/>
      <c r="F42" s="150">
        <f>SUM(F41)</f>
        <v>100000</v>
      </c>
      <c r="G42" s="150">
        <f>SUM(G41)</f>
        <v>100000</v>
      </c>
      <c r="H42" s="150"/>
      <c r="I42" s="150"/>
      <c r="J42" s="150"/>
      <c r="K42" s="150"/>
      <c r="L42" s="150"/>
    </row>
    <row r="43" spans="2:18" s="125" customFormat="1" ht="15.75" customHeight="1">
      <c r="B43" s="126"/>
      <c r="C43" s="127" t="s">
        <v>90</v>
      </c>
      <c r="D43" s="169">
        <v>801</v>
      </c>
      <c r="E43" s="194"/>
      <c r="F43" s="132"/>
      <c r="G43" s="130"/>
      <c r="H43" s="132"/>
      <c r="I43" s="130"/>
      <c r="J43" s="132"/>
      <c r="K43" s="130"/>
      <c r="L43" s="132"/>
      <c r="P43" s="179"/>
      <c r="Q43" s="195"/>
      <c r="R43" s="195"/>
    </row>
    <row r="44" spans="2:18" ht="15.75" customHeight="1">
      <c r="B44" s="139"/>
      <c r="C44" s="133" t="s">
        <v>91</v>
      </c>
      <c r="D44" s="164"/>
      <c r="E44" s="196">
        <v>80102</v>
      </c>
      <c r="F44" s="138">
        <v>680000</v>
      </c>
      <c r="G44" s="136">
        <v>680000</v>
      </c>
      <c r="H44" s="138">
        <v>610000</v>
      </c>
      <c r="I44" s="136"/>
      <c r="J44" s="138"/>
      <c r="K44" s="136"/>
      <c r="L44" s="138"/>
      <c r="P44" s="133"/>
      <c r="Q44" s="157"/>
      <c r="R44" s="157"/>
    </row>
    <row r="45" spans="2:18" ht="15.75" customHeight="1">
      <c r="B45" s="139"/>
      <c r="C45" s="133" t="s">
        <v>92</v>
      </c>
      <c r="D45" s="164"/>
      <c r="E45" s="196">
        <v>80111</v>
      </c>
      <c r="F45" s="138">
        <v>640500</v>
      </c>
      <c r="G45" s="136">
        <v>640500</v>
      </c>
      <c r="H45" s="138">
        <v>600000</v>
      </c>
      <c r="I45" s="136"/>
      <c r="J45" s="138"/>
      <c r="K45" s="136"/>
      <c r="L45" s="138"/>
      <c r="P45" s="133"/>
      <c r="Q45" s="157"/>
      <c r="R45" s="157"/>
    </row>
    <row r="46" spans="2:18" ht="15.75" customHeight="1">
      <c r="B46" s="139"/>
      <c r="C46" s="133" t="s">
        <v>93</v>
      </c>
      <c r="D46" s="164"/>
      <c r="E46" s="196">
        <v>80120</v>
      </c>
      <c r="F46" s="138">
        <v>6733471</v>
      </c>
      <c r="G46" s="136">
        <v>6733471</v>
      </c>
      <c r="H46" s="138">
        <v>5693590</v>
      </c>
      <c r="I46" s="136">
        <v>300000</v>
      </c>
      <c r="J46" s="138"/>
      <c r="K46" s="136"/>
      <c r="L46" s="138"/>
      <c r="P46" s="133"/>
      <c r="Q46" s="157"/>
      <c r="R46" s="157"/>
    </row>
    <row r="47" spans="2:18" ht="15.75" customHeight="1">
      <c r="B47" s="139"/>
      <c r="C47" s="133" t="s">
        <v>94</v>
      </c>
      <c r="D47" s="164"/>
      <c r="E47" s="196">
        <v>80123</v>
      </c>
      <c r="F47" s="138">
        <v>812200</v>
      </c>
      <c r="G47" s="136">
        <v>812200</v>
      </c>
      <c r="H47" s="138">
        <v>672200</v>
      </c>
      <c r="I47" s="136">
        <v>100000</v>
      </c>
      <c r="J47" s="138"/>
      <c r="K47" s="136"/>
      <c r="L47" s="138"/>
      <c r="P47" s="133"/>
      <c r="Q47" s="157"/>
      <c r="R47" s="157"/>
    </row>
    <row r="48" spans="2:18" ht="15.75" customHeight="1">
      <c r="B48" s="139"/>
      <c r="C48" s="133" t="s">
        <v>95</v>
      </c>
      <c r="D48" s="164"/>
      <c r="E48" s="196">
        <v>80130</v>
      </c>
      <c r="F48" s="138">
        <v>6978100</v>
      </c>
      <c r="G48" s="136">
        <v>6978100</v>
      </c>
      <c r="H48" s="138">
        <v>5323026</v>
      </c>
      <c r="I48" s="136">
        <v>1000000</v>
      </c>
      <c r="J48" s="138"/>
      <c r="K48" s="136"/>
      <c r="L48" s="138"/>
      <c r="P48" s="133"/>
      <c r="Q48" s="157"/>
      <c r="R48" s="157"/>
    </row>
    <row r="49" spans="2:18" ht="16.5" customHeight="1">
      <c r="B49" s="139"/>
      <c r="C49" s="133" t="s">
        <v>96</v>
      </c>
      <c r="D49" s="164"/>
      <c r="E49" s="196">
        <v>80134</v>
      </c>
      <c r="F49" s="138">
        <v>260000</v>
      </c>
      <c r="G49" s="136">
        <v>260000</v>
      </c>
      <c r="H49" s="138">
        <v>240000</v>
      </c>
      <c r="I49" s="136"/>
      <c r="J49" s="138"/>
      <c r="K49" s="136"/>
      <c r="L49" s="138"/>
      <c r="P49" s="197"/>
      <c r="Q49" s="157"/>
      <c r="R49" s="157"/>
    </row>
    <row r="50" spans="2:18" ht="63.75">
      <c r="B50" s="139"/>
      <c r="C50" s="133" t="s">
        <v>97</v>
      </c>
      <c r="D50" s="164"/>
      <c r="E50" s="196">
        <v>80140</v>
      </c>
      <c r="F50" s="138">
        <v>1161000</v>
      </c>
      <c r="G50" s="136">
        <v>1161000</v>
      </c>
      <c r="H50" s="138">
        <v>804000</v>
      </c>
      <c r="I50" s="136"/>
      <c r="J50" s="138"/>
      <c r="K50" s="136"/>
      <c r="L50" s="138"/>
      <c r="P50" s="197"/>
      <c r="Q50" s="157"/>
      <c r="R50" s="157"/>
    </row>
    <row r="51" spans="2:18" ht="33.75" customHeight="1">
      <c r="B51" s="139"/>
      <c r="C51" s="133" t="s">
        <v>98</v>
      </c>
      <c r="D51" s="164"/>
      <c r="E51" s="196">
        <v>80146</v>
      </c>
      <c r="F51" s="138">
        <v>105500</v>
      </c>
      <c r="G51" s="136">
        <v>105500</v>
      </c>
      <c r="H51" s="138">
        <v>23000</v>
      </c>
      <c r="I51" s="136"/>
      <c r="J51" s="138"/>
      <c r="K51" s="136"/>
      <c r="L51" s="138"/>
      <c r="P51" s="197"/>
      <c r="Q51" s="157"/>
      <c r="R51" s="157"/>
    </row>
    <row r="52" spans="2:18" ht="16.5" customHeight="1">
      <c r="B52" s="139"/>
      <c r="C52" s="140" t="s">
        <v>72</v>
      </c>
      <c r="D52" s="141"/>
      <c r="E52" s="184">
        <v>80195</v>
      </c>
      <c r="F52" s="145">
        <v>476501</v>
      </c>
      <c r="G52" s="143">
        <v>476501</v>
      </c>
      <c r="H52" s="145">
        <v>25396</v>
      </c>
      <c r="I52" s="143"/>
      <c r="J52" s="145"/>
      <c r="K52" s="143"/>
      <c r="L52" s="145"/>
      <c r="P52" s="197"/>
      <c r="Q52" s="157"/>
      <c r="R52" s="157"/>
    </row>
    <row r="53" spans="2:18" s="109" customFormat="1" ht="16.5" customHeight="1">
      <c r="B53" s="146"/>
      <c r="C53" s="198" t="s">
        <v>99</v>
      </c>
      <c r="D53" s="199"/>
      <c r="E53" s="200"/>
      <c r="F53" s="201">
        <f>SUM(F44:F52)</f>
        <v>17847272</v>
      </c>
      <c r="G53" s="201">
        <f>SUM(G44:G52)</f>
        <v>17847272</v>
      </c>
      <c r="H53" s="201">
        <f>SUM(H44:H52)</f>
        <v>13991212</v>
      </c>
      <c r="I53" s="201">
        <f>SUM(I46:I52)</f>
        <v>1400000</v>
      </c>
      <c r="J53" s="201"/>
      <c r="K53" s="201"/>
      <c r="L53" s="201"/>
      <c r="P53" s="202"/>
      <c r="Q53" s="203"/>
      <c r="R53" s="203"/>
    </row>
    <row r="54" spans="2:18" s="109" customFormat="1" ht="17.25" customHeight="1">
      <c r="B54" s="146"/>
      <c r="C54" s="204" t="s">
        <v>100</v>
      </c>
      <c r="D54" s="205">
        <v>851</v>
      </c>
      <c r="E54" s="206"/>
      <c r="F54" s="207"/>
      <c r="G54" s="207"/>
      <c r="H54" s="207"/>
      <c r="I54" s="207"/>
      <c r="J54" s="207"/>
      <c r="K54" s="207"/>
      <c r="L54" s="207"/>
      <c r="M54" s="107"/>
      <c r="P54" s="202"/>
      <c r="Q54" s="203"/>
      <c r="R54" s="203"/>
    </row>
    <row r="55" spans="2:18" s="109" customFormat="1" ht="16.5" customHeight="1">
      <c r="B55" s="146"/>
      <c r="C55" s="208" t="s">
        <v>72</v>
      </c>
      <c r="D55" s="209"/>
      <c r="E55" s="192">
        <v>85195</v>
      </c>
      <c r="F55" s="145">
        <v>100000</v>
      </c>
      <c r="G55" s="145">
        <v>100000</v>
      </c>
      <c r="H55" s="210"/>
      <c r="I55" s="210"/>
      <c r="J55" s="210"/>
      <c r="K55" s="210"/>
      <c r="L55" s="210"/>
      <c r="M55" s="107"/>
      <c r="P55" s="202"/>
      <c r="Q55" s="203"/>
      <c r="R55" s="203"/>
    </row>
    <row r="56" spans="2:18" s="109" customFormat="1" ht="16.5" customHeight="1">
      <c r="B56" s="146"/>
      <c r="C56" s="211" t="s">
        <v>101</v>
      </c>
      <c r="D56" s="212"/>
      <c r="E56" s="213"/>
      <c r="F56" s="175">
        <f>SUM(F55)</f>
        <v>100000</v>
      </c>
      <c r="G56" s="175">
        <f>SUM(G55)</f>
        <v>100000</v>
      </c>
      <c r="H56" s="175"/>
      <c r="I56" s="175"/>
      <c r="J56" s="175"/>
      <c r="K56" s="175"/>
      <c r="L56" s="175"/>
      <c r="M56" s="107"/>
      <c r="P56" s="202"/>
      <c r="Q56" s="203"/>
      <c r="R56" s="203"/>
    </row>
    <row r="57" spans="2:18" s="109" customFormat="1" ht="16.5" customHeight="1">
      <c r="B57" s="146"/>
      <c r="C57" s="214">
        <v>2</v>
      </c>
      <c r="D57" s="215">
        <v>3</v>
      </c>
      <c r="E57" s="216">
        <v>4</v>
      </c>
      <c r="F57" s="217">
        <v>5</v>
      </c>
      <c r="G57" s="217">
        <v>6</v>
      </c>
      <c r="H57" s="217">
        <v>7</v>
      </c>
      <c r="I57" s="217">
        <v>8</v>
      </c>
      <c r="J57" s="217">
        <v>9</v>
      </c>
      <c r="K57" s="217">
        <v>10</v>
      </c>
      <c r="L57" s="217">
        <v>11</v>
      </c>
      <c r="M57" s="107"/>
      <c r="P57" s="202"/>
      <c r="Q57" s="203"/>
      <c r="R57" s="203"/>
    </row>
    <row r="58" spans="2:18" s="125" customFormat="1" ht="17.25" customHeight="1">
      <c r="B58" s="126"/>
      <c r="C58" s="218" t="s">
        <v>102</v>
      </c>
      <c r="D58" s="219">
        <v>852</v>
      </c>
      <c r="E58" s="181"/>
      <c r="F58" s="220"/>
      <c r="G58" s="220"/>
      <c r="H58" s="220"/>
      <c r="I58" s="220"/>
      <c r="J58" s="182"/>
      <c r="K58" s="183"/>
      <c r="L58" s="182"/>
      <c r="M58" s="221"/>
      <c r="P58" s="222"/>
      <c r="Q58" s="195"/>
      <c r="R58" s="195"/>
    </row>
    <row r="59" spans="2:18" ht="33.75">
      <c r="B59" s="139"/>
      <c r="C59" s="223" t="s">
        <v>103</v>
      </c>
      <c r="D59" s="224"/>
      <c r="E59" s="196">
        <v>85201</v>
      </c>
      <c r="F59" s="137">
        <v>668272</v>
      </c>
      <c r="G59" s="137">
        <v>668272</v>
      </c>
      <c r="H59" s="137">
        <v>157140</v>
      </c>
      <c r="I59" s="137"/>
      <c r="J59" s="138"/>
      <c r="K59" s="136"/>
      <c r="L59" s="138"/>
      <c r="M59" s="108"/>
      <c r="P59" s="197"/>
      <c r="Q59" s="157"/>
      <c r="R59" s="157"/>
    </row>
    <row r="60" spans="2:13" ht="16.5" customHeight="1">
      <c r="B60" s="139"/>
      <c r="C60" s="223" t="s">
        <v>104</v>
      </c>
      <c r="D60" s="224"/>
      <c r="E60" s="196">
        <v>85202</v>
      </c>
      <c r="F60" s="137">
        <v>4456887</v>
      </c>
      <c r="G60" s="137">
        <v>4261887</v>
      </c>
      <c r="H60" s="137">
        <v>3177714</v>
      </c>
      <c r="I60" s="137"/>
      <c r="J60" s="138"/>
      <c r="K60" s="136"/>
      <c r="L60" s="138">
        <v>195000</v>
      </c>
      <c r="M60" s="108"/>
    </row>
    <row r="61" spans="2:13" s="109" customFormat="1" ht="16.5" customHeight="1">
      <c r="B61" s="146"/>
      <c r="C61" s="223" t="s">
        <v>105</v>
      </c>
      <c r="D61" s="224"/>
      <c r="E61" s="196">
        <v>85204</v>
      </c>
      <c r="F61" s="137">
        <v>1800000</v>
      </c>
      <c r="G61" s="137">
        <v>1800000</v>
      </c>
      <c r="H61" s="137"/>
      <c r="I61" s="225"/>
      <c r="J61" s="150"/>
      <c r="K61" s="226"/>
      <c r="L61" s="150"/>
      <c r="M61" s="107"/>
    </row>
    <row r="62" spans="2:13" s="125" customFormat="1" ht="33">
      <c r="B62" s="126"/>
      <c r="C62" s="223" t="s">
        <v>106</v>
      </c>
      <c r="D62" s="224"/>
      <c r="E62" s="196">
        <v>85218</v>
      </c>
      <c r="F62" s="137">
        <v>270000</v>
      </c>
      <c r="G62" s="137">
        <v>270000</v>
      </c>
      <c r="H62" s="137">
        <v>212107</v>
      </c>
      <c r="I62" s="220"/>
      <c r="J62" s="182"/>
      <c r="K62" s="183"/>
      <c r="L62" s="182"/>
      <c r="M62" s="221"/>
    </row>
    <row r="63" spans="2:13" ht="15.75" customHeight="1">
      <c r="B63" s="139"/>
      <c r="C63" s="133" t="s">
        <v>72</v>
      </c>
      <c r="D63" s="164"/>
      <c r="E63" s="196">
        <v>85295</v>
      </c>
      <c r="F63" s="137">
        <v>600</v>
      </c>
      <c r="G63" s="137">
        <v>600</v>
      </c>
      <c r="H63" s="137"/>
      <c r="I63" s="137"/>
      <c r="J63" s="137"/>
      <c r="K63" s="137"/>
      <c r="L63" s="138"/>
      <c r="M63" s="108"/>
    </row>
    <row r="64" spans="2:13" ht="15.75" customHeight="1">
      <c r="B64" s="139"/>
      <c r="C64" s="161" t="s">
        <v>107</v>
      </c>
      <c r="D64" s="173"/>
      <c r="E64" s="227"/>
      <c r="F64" s="175">
        <f>SUM(F59:F63)</f>
        <v>7195759</v>
      </c>
      <c r="G64" s="175">
        <f>SUM(G59:G63)</f>
        <v>7000759</v>
      </c>
      <c r="H64" s="175">
        <f>SUM(H59:H63)</f>
        <v>3546961</v>
      </c>
      <c r="I64" s="228"/>
      <c r="J64" s="228"/>
      <c r="K64" s="228"/>
      <c r="L64" s="175">
        <f>SUM(L60:L63)</f>
        <v>195000</v>
      </c>
      <c r="M64" s="108"/>
    </row>
    <row r="65" spans="2:13" ht="31.5">
      <c r="B65" s="139"/>
      <c r="C65" s="127" t="s">
        <v>108</v>
      </c>
      <c r="D65" s="169">
        <v>853</v>
      </c>
      <c r="E65" s="129"/>
      <c r="F65" s="130"/>
      <c r="G65" s="132"/>
      <c r="H65" s="130"/>
      <c r="I65" s="155"/>
      <c r="J65" s="154"/>
      <c r="K65" s="155"/>
      <c r="L65" s="155"/>
      <c r="M65" s="108"/>
    </row>
    <row r="66" spans="2:13" ht="45.75" customHeight="1">
      <c r="B66" s="139"/>
      <c r="C66" s="140" t="s">
        <v>109</v>
      </c>
      <c r="D66" s="141"/>
      <c r="E66" s="229" t="s">
        <v>110</v>
      </c>
      <c r="F66" s="230" t="s">
        <v>111</v>
      </c>
      <c r="G66" s="231" t="s">
        <v>111</v>
      </c>
      <c r="H66" s="230">
        <v>1178721</v>
      </c>
      <c r="I66" s="231" t="s">
        <v>112</v>
      </c>
      <c r="J66" s="230"/>
      <c r="K66" s="231"/>
      <c r="L66" s="231"/>
      <c r="M66" s="108"/>
    </row>
    <row r="67" spans="2:13" ht="15.75" customHeight="1">
      <c r="B67" s="139"/>
      <c r="C67" s="161" t="s">
        <v>113</v>
      </c>
      <c r="D67" s="173"/>
      <c r="E67" s="185"/>
      <c r="F67" s="175">
        <v>1515332</v>
      </c>
      <c r="G67" s="175">
        <v>1515332</v>
      </c>
      <c r="H67" s="175">
        <f>SUM(H66)</f>
        <v>1178721</v>
      </c>
      <c r="I67" s="175">
        <v>207232</v>
      </c>
      <c r="J67" s="228"/>
      <c r="K67" s="228"/>
      <c r="L67" s="228"/>
      <c r="M67" s="108"/>
    </row>
    <row r="68" spans="2:13" ht="31.5">
      <c r="B68" s="139"/>
      <c r="C68" s="168" t="s">
        <v>114</v>
      </c>
      <c r="D68" s="169">
        <v>854</v>
      </c>
      <c r="E68" s="129"/>
      <c r="F68" s="130"/>
      <c r="G68" s="132"/>
      <c r="H68" s="130"/>
      <c r="I68" s="155"/>
      <c r="J68" s="154"/>
      <c r="K68" s="155"/>
      <c r="L68" s="155"/>
      <c r="M68" s="108"/>
    </row>
    <row r="69" spans="2:13" ht="31.5">
      <c r="B69" s="139"/>
      <c r="C69" s="163" t="s">
        <v>115</v>
      </c>
      <c r="D69" s="164"/>
      <c r="E69" s="191">
        <v>85403</v>
      </c>
      <c r="F69" s="136">
        <v>550800</v>
      </c>
      <c r="G69" s="138">
        <v>550800</v>
      </c>
      <c r="H69" s="136">
        <v>480000</v>
      </c>
      <c r="I69" s="138"/>
      <c r="J69" s="136"/>
      <c r="K69" s="138"/>
      <c r="L69" s="138"/>
      <c r="M69" s="108"/>
    </row>
    <row r="70" spans="2:13" ht="47.25">
      <c r="B70" s="139"/>
      <c r="C70" s="163" t="s">
        <v>116</v>
      </c>
      <c r="D70" s="164"/>
      <c r="E70" s="191">
        <v>85406</v>
      </c>
      <c r="F70" s="136">
        <v>633000</v>
      </c>
      <c r="G70" s="138">
        <v>633000</v>
      </c>
      <c r="H70" s="136">
        <v>569700</v>
      </c>
      <c r="I70" s="138"/>
      <c r="J70" s="136"/>
      <c r="K70" s="138"/>
      <c r="L70" s="138"/>
      <c r="M70" s="108"/>
    </row>
    <row r="71" spans="2:13" ht="31.5">
      <c r="B71" s="139"/>
      <c r="C71" s="163" t="s">
        <v>117</v>
      </c>
      <c r="D71" s="164"/>
      <c r="E71" s="191">
        <v>85407</v>
      </c>
      <c r="F71" s="136">
        <v>1080069</v>
      </c>
      <c r="G71" s="138">
        <v>1080069</v>
      </c>
      <c r="H71" s="136">
        <v>925267</v>
      </c>
      <c r="I71" s="138"/>
      <c r="J71" s="136"/>
      <c r="K71" s="138"/>
      <c r="L71" s="138"/>
      <c r="M71" s="108"/>
    </row>
    <row r="72" spans="2:13" ht="15.75" customHeight="1">
      <c r="B72" s="139"/>
      <c r="C72" s="163" t="s">
        <v>118</v>
      </c>
      <c r="D72" s="164"/>
      <c r="E72" s="191">
        <v>85410</v>
      </c>
      <c r="F72" s="136">
        <v>350480</v>
      </c>
      <c r="G72" s="138">
        <v>350480</v>
      </c>
      <c r="H72" s="136">
        <v>230000</v>
      </c>
      <c r="I72" s="138"/>
      <c r="J72" s="136"/>
      <c r="K72" s="138"/>
      <c r="L72" s="138"/>
      <c r="M72" s="108"/>
    </row>
    <row r="73" spans="2:13" ht="31.5">
      <c r="B73" s="139"/>
      <c r="C73" s="163" t="s">
        <v>98</v>
      </c>
      <c r="D73" s="164"/>
      <c r="E73" s="191">
        <v>85446</v>
      </c>
      <c r="F73" s="136">
        <v>13290</v>
      </c>
      <c r="G73" s="138">
        <v>13290</v>
      </c>
      <c r="H73" s="136"/>
      <c r="I73" s="138"/>
      <c r="J73" s="136"/>
      <c r="K73" s="138"/>
      <c r="L73" s="138"/>
      <c r="M73" s="108"/>
    </row>
    <row r="74" spans="2:13" ht="15.75" customHeight="1">
      <c r="B74" s="139"/>
      <c r="C74" s="165" t="s">
        <v>72</v>
      </c>
      <c r="D74" s="141"/>
      <c r="E74" s="192">
        <v>85495</v>
      </c>
      <c r="F74" s="143">
        <v>25858</v>
      </c>
      <c r="G74" s="145">
        <v>25858</v>
      </c>
      <c r="H74" s="143">
        <v>3199</v>
      </c>
      <c r="I74" s="145"/>
      <c r="J74" s="143"/>
      <c r="K74" s="145"/>
      <c r="L74" s="145"/>
      <c r="M74" s="108"/>
    </row>
    <row r="75" spans="2:13" ht="15.75" customHeight="1">
      <c r="B75" s="139"/>
      <c r="C75" s="232" t="s">
        <v>119</v>
      </c>
      <c r="D75" s="148"/>
      <c r="E75" s="193"/>
      <c r="F75" s="150">
        <f>SUM(F69:F74)</f>
        <v>2653497</v>
      </c>
      <c r="G75" s="150">
        <f>SUM(G69:G74)</f>
        <v>2653497</v>
      </c>
      <c r="H75" s="150">
        <f>SUM(H69:H74)</f>
        <v>2208166</v>
      </c>
      <c r="I75" s="138"/>
      <c r="J75" s="138"/>
      <c r="K75" s="138"/>
      <c r="L75" s="138"/>
      <c r="M75" s="108"/>
    </row>
    <row r="76" spans="2:13" s="233" customFormat="1" ht="32.25" customHeight="1">
      <c r="B76" s="234"/>
      <c r="C76" s="235" t="s">
        <v>120</v>
      </c>
      <c r="D76" s="236">
        <v>900</v>
      </c>
      <c r="E76" s="237"/>
      <c r="F76" s="238"/>
      <c r="G76" s="239"/>
      <c r="H76" s="238"/>
      <c r="I76" s="130"/>
      <c r="J76" s="132"/>
      <c r="K76" s="130"/>
      <c r="L76" s="132"/>
      <c r="M76" s="240"/>
    </row>
    <row r="77" spans="2:13" ht="15.75" customHeight="1">
      <c r="B77" s="139"/>
      <c r="C77" s="140" t="s">
        <v>72</v>
      </c>
      <c r="D77" s="141"/>
      <c r="E77" s="241">
        <v>90095</v>
      </c>
      <c r="F77" s="145">
        <v>50</v>
      </c>
      <c r="G77" s="143">
        <v>50</v>
      </c>
      <c r="H77" s="145"/>
      <c r="I77" s="143"/>
      <c r="J77" s="145"/>
      <c r="K77" s="143"/>
      <c r="L77" s="145"/>
      <c r="M77" s="108"/>
    </row>
    <row r="78" spans="2:13" s="109" customFormat="1" ht="15.75" customHeight="1">
      <c r="B78" s="146"/>
      <c r="C78" s="147" t="s">
        <v>121</v>
      </c>
      <c r="D78" s="148"/>
      <c r="E78" s="149"/>
      <c r="F78" s="150">
        <v>50</v>
      </c>
      <c r="G78" s="150">
        <v>50</v>
      </c>
      <c r="H78" s="150"/>
      <c r="I78" s="150"/>
      <c r="J78" s="150"/>
      <c r="K78" s="150"/>
      <c r="L78" s="150"/>
      <c r="M78" s="107"/>
    </row>
    <row r="79" spans="2:13" s="125" customFormat="1" ht="31.5">
      <c r="B79" s="126"/>
      <c r="C79" s="127" t="s">
        <v>122</v>
      </c>
      <c r="D79" s="242">
        <v>921</v>
      </c>
      <c r="E79" s="243"/>
      <c r="F79" s="132"/>
      <c r="G79" s="130"/>
      <c r="H79" s="132"/>
      <c r="I79" s="130"/>
      <c r="J79" s="132"/>
      <c r="K79" s="130"/>
      <c r="L79" s="132"/>
      <c r="M79" s="221"/>
    </row>
    <row r="80" spans="2:13" ht="30" customHeight="1">
      <c r="B80" s="139"/>
      <c r="C80" s="133" t="s">
        <v>123</v>
      </c>
      <c r="D80" s="244"/>
      <c r="E80" s="245">
        <v>92105</v>
      </c>
      <c r="F80" s="138">
        <v>12000</v>
      </c>
      <c r="G80" s="136">
        <v>12000</v>
      </c>
      <c r="H80" s="138"/>
      <c r="I80" s="136"/>
      <c r="J80" s="138"/>
      <c r="K80" s="136"/>
      <c r="L80" s="138"/>
      <c r="M80" s="108"/>
    </row>
    <row r="81" spans="2:13" ht="18" customHeight="1">
      <c r="B81" s="139"/>
      <c r="C81" s="133" t="s">
        <v>124</v>
      </c>
      <c r="D81" s="244"/>
      <c r="E81" s="245">
        <v>92116</v>
      </c>
      <c r="F81" s="138">
        <v>3000</v>
      </c>
      <c r="G81" s="136">
        <v>3000</v>
      </c>
      <c r="H81" s="138"/>
      <c r="I81" s="136"/>
      <c r="J81" s="138"/>
      <c r="K81" s="136"/>
      <c r="L81" s="138"/>
      <c r="M81" s="108"/>
    </row>
    <row r="82" spans="2:13" ht="15.75" customHeight="1">
      <c r="B82" s="139"/>
      <c r="C82" s="133" t="s">
        <v>125</v>
      </c>
      <c r="D82" s="244"/>
      <c r="E82" s="245">
        <v>92118</v>
      </c>
      <c r="F82" s="138">
        <v>300000</v>
      </c>
      <c r="G82" s="136">
        <v>300000</v>
      </c>
      <c r="H82" s="138"/>
      <c r="I82" s="136">
        <v>300000</v>
      </c>
      <c r="J82" s="138"/>
      <c r="K82" s="136"/>
      <c r="L82" s="138"/>
      <c r="M82" s="108"/>
    </row>
    <row r="83" spans="2:13" ht="15.75" customHeight="1">
      <c r="B83" s="139"/>
      <c r="C83" s="140" t="s">
        <v>72</v>
      </c>
      <c r="D83" s="246"/>
      <c r="E83" s="247">
        <v>92195</v>
      </c>
      <c r="F83" s="145">
        <v>85000</v>
      </c>
      <c r="G83" s="143">
        <v>7530</v>
      </c>
      <c r="H83" s="145"/>
      <c r="I83" s="143"/>
      <c r="J83" s="145"/>
      <c r="K83" s="143"/>
      <c r="L83" s="145">
        <v>77470</v>
      </c>
      <c r="M83" s="108"/>
    </row>
    <row r="84" spans="2:13" s="109" customFormat="1" ht="15.75" customHeight="1">
      <c r="B84" s="146"/>
      <c r="C84" s="161" t="s">
        <v>126</v>
      </c>
      <c r="D84" s="173"/>
      <c r="E84" s="248"/>
      <c r="F84" s="175">
        <f>SUM(F80:F83)</f>
        <v>400000</v>
      </c>
      <c r="G84" s="175">
        <f>SUM(G80:G83)</f>
        <v>322530</v>
      </c>
      <c r="H84" s="175"/>
      <c r="I84" s="175">
        <f>SUM(I82:I83)</f>
        <v>300000</v>
      </c>
      <c r="J84" s="175"/>
      <c r="K84" s="175"/>
      <c r="L84" s="175">
        <f>SUM(L83)</f>
        <v>77470</v>
      </c>
      <c r="M84" s="107"/>
    </row>
    <row r="85" spans="2:12" s="109" customFormat="1" ht="15.75" customHeight="1">
      <c r="B85" s="146"/>
      <c r="C85" s="176">
        <v>2</v>
      </c>
      <c r="D85" s="173">
        <v>3</v>
      </c>
      <c r="E85" s="177">
        <v>4</v>
      </c>
      <c r="F85" s="178">
        <v>5</v>
      </c>
      <c r="G85" s="178">
        <v>6</v>
      </c>
      <c r="H85" s="178">
        <v>7</v>
      </c>
      <c r="I85" s="178">
        <v>8</v>
      </c>
      <c r="J85" s="178">
        <v>9</v>
      </c>
      <c r="K85" s="178">
        <v>10</v>
      </c>
      <c r="L85" s="178">
        <v>11</v>
      </c>
    </row>
    <row r="86" spans="2:12" s="125" customFormat="1" ht="15.75" customHeight="1">
      <c r="B86" s="126"/>
      <c r="C86" s="249" t="s">
        <v>127</v>
      </c>
      <c r="D86" s="152">
        <v>926</v>
      </c>
      <c r="E86" s="242"/>
      <c r="F86" s="130"/>
      <c r="G86" s="132"/>
      <c r="H86" s="130"/>
      <c r="I86" s="132"/>
      <c r="J86" s="250"/>
      <c r="K86" s="251"/>
      <c r="L86" s="251"/>
    </row>
    <row r="87" spans="2:12" ht="31.5">
      <c r="B87" s="139"/>
      <c r="C87" s="252" t="s">
        <v>128</v>
      </c>
      <c r="D87" s="160"/>
      <c r="E87" s="246">
        <v>92605</v>
      </c>
      <c r="F87" s="143">
        <v>12000</v>
      </c>
      <c r="G87" s="145">
        <v>12000</v>
      </c>
      <c r="H87" s="143">
        <v>6000</v>
      </c>
      <c r="I87" s="145"/>
      <c r="J87" s="253"/>
      <c r="K87" s="254"/>
      <c r="L87" s="254"/>
    </row>
    <row r="88" spans="2:12" s="109" customFormat="1" ht="15.75" customHeight="1">
      <c r="B88" s="146"/>
      <c r="C88" s="255" t="s">
        <v>129</v>
      </c>
      <c r="D88" s="256"/>
      <c r="E88" s="257"/>
      <c r="F88" s="210">
        <v>12000</v>
      </c>
      <c r="G88" s="210">
        <v>12000</v>
      </c>
      <c r="H88" s="210">
        <v>6000</v>
      </c>
      <c r="I88" s="210"/>
      <c r="J88" s="258"/>
      <c r="K88" s="258"/>
      <c r="L88" s="258"/>
    </row>
    <row r="89" spans="2:12" ht="62.25" customHeight="1">
      <c r="B89" s="115" t="s">
        <v>130</v>
      </c>
      <c r="C89" s="259" t="s">
        <v>131</v>
      </c>
      <c r="D89" s="260"/>
      <c r="E89" s="261"/>
      <c r="F89" s="207">
        <v>5299540</v>
      </c>
      <c r="G89" s="207">
        <v>4999540</v>
      </c>
      <c r="H89" s="207">
        <v>3095560</v>
      </c>
      <c r="I89" s="207"/>
      <c r="J89" s="207"/>
      <c r="K89" s="207"/>
      <c r="L89" s="207">
        <v>300000</v>
      </c>
    </row>
    <row r="90" spans="2:12" ht="15.75">
      <c r="B90" s="139"/>
      <c r="C90" s="127" t="s">
        <v>132</v>
      </c>
      <c r="D90" s="262" t="s">
        <v>22</v>
      </c>
      <c r="E90" s="152"/>
      <c r="F90" s="132"/>
      <c r="G90" s="130"/>
      <c r="H90" s="132"/>
      <c r="I90" s="130"/>
      <c r="J90" s="132"/>
      <c r="K90" s="130"/>
      <c r="L90" s="132"/>
    </row>
    <row r="91" spans="2:12" ht="47.25">
      <c r="B91" s="139"/>
      <c r="C91" s="140" t="s">
        <v>133</v>
      </c>
      <c r="D91" s="246"/>
      <c r="E91" s="263" t="s">
        <v>134</v>
      </c>
      <c r="F91" s="145">
        <v>25000</v>
      </c>
      <c r="G91" s="143">
        <v>25000</v>
      </c>
      <c r="H91" s="145"/>
      <c r="I91" s="143"/>
      <c r="J91" s="145"/>
      <c r="K91" s="143"/>
      <c r="L91" s="145"/>
    </row>
    <row r="92" spans="2:12" ht="15.75">
      <c r="B92" s="139"/>
      <c r="C92" s="147" t="s">
        <v>135</v>
      </c>
      <c r="D92" s="148"/>
      <c r="E92" s="264"/>
      <c r="F92" s="150">
        <v>25000</v>
      </c>
      <c r="G92" s="150">
        <v>25000</v>
      </c>
      <c r="H92" s="150"/>
      <c r="I92" s="150"/>
      <c r="J92" s="150"/>
      <c r="K92" s="150"/>
      <c r="L92" s="150"/>
    </row>
    <row r="93" spans="2:12" s="125" customFormat="1" ht="15.75">
      <c r="B93" s="126"/>
      <c r="C93" s="249" t="s">
        <v>136</v>
      </c>
      <c r="D93" s="265" t="s">
        <v>8</v>
      </c>
      <c r="E93" s="262"/>
      <c r="F93" s="130"/>
      <c r="G93" s="132"/>
      <c r="H93" s="130"/>
      <c r="I93" s="132"/>
      <c r="J93" s="130"/>
      <c r="K93" s="132"/>
      <c r="L93" s="132"/>
    </row>
    <row r="94" spans="2:12" ht="15.75">
      <c r="B94" s="139"/>
      <c r="C94" s="252" t="s">
        <v>64</v>
      </c>
      <c r="D94" s="263"/>
      <c r="E94" s="266" t="s">
        <v>65</v>
      </c>
      <c r="F94" s="143">
        <v>2000</v>
      </c>
      <c r="G94" s="145">
        <v>2000</v>
      </c>
      <c r="H94" s="143"/>
      <c r="I94" s="145"/>
      <c r="J94" s="143"/>
      <c r="K94" s="145"/>
      <c r="L94" s="145"/>
    </row>
    <row r="95" spans="2:12" s="109" customFormat="1" ht="15.75">
      <c r="B95" s="146"/>
      <c r="C95" s="161" t="s">
        <v>68</v>
      </c>
      <c r="D95" s="173"/>
      <c r="E95" s="267"/>
      <c r="F95" s="175">
        <v>2000</v>
      </c>
      <c r="G95" s="175">
        <v>2000</v>
      </c>
      <c r="H95" s="175"/>
      <c r="I95" s="175"/>
      <c r="J95" s="175"/>
      <c r="K95" s="175"/>
      <c r="L95" s="175"/>
    </row>
    <row r="96" spans="2:12" s="125" customFormat="1" ht="15.75">
      <c r="B96" s="126"/>
      <c r="C96" s="249" t="s">
        <v>137</v>
      </c>
      <c r="D96" s="152">
        <v>700</v>
      </c>
      <c r="E96" s="242"/>
      <c r="F96" s="130"/>
      <c r="G96" s="132"/>
      <c r="H96" s="130"/>
      <c r="I96" s="132"/>
      <c r="J96" s="130"/>
      <c r="K96" s="132"/>
      <c r="L96" s="132"/>
    </row>
    <row r="97" spans="2:12" ht="31.5">
      <c r="B97" s="139"/>
      <c r="C97" s="252" t="s">
        <v>138</v>
      </c>
      <c r="D97" s="160"/>
      <c r="E97" s="246">
        <v>70005</v>
      </c>
      <c r="F97" s="143">
        <v>25000</v>
      </c>
      <c r="G97" s="145">
        <v>25000</v>
      </c>
      <c r="H97" s="143"/>
      <c r="I97" s="145"/>
      <c r="J97" s="143"/>
      <c r="K97" s="145"/>
      <c r="L97" s="145"/>
    </row>
    <row r="98" spans="2:12" s="109" customFormat="1" ht="15.75">
      <c r="B98" s="146"/>
      <c r="C98" s="147" t="s">
        <v>139</v>
      </c>
      <c r="D98" s="148"/>
      <c r="E98" s="264"/>
      <c r="F98" s="150">
        <v>25000</v>
      </c>
      <c r="G98" s="150">
        <v>25000</v>
      </c>
      <c r="H98" s="150"/>
      <c r="I98" s="150"/>
      <c r="J98" s="150"/>
      <c r="K98" s="150"/>
      <c r="L98" s="150"/>
    </row>
    <row r="99" spans="2:12" s="125" customFormat="1" ht="15.75">
      <c r="B99" s="126"/>
      <c r="C99" s="127" t="s">
        <v>140</v>
      </c>
      <c r="D99" s="242">
        <v>710</v>
      </c>
      <c r="E99" s="152"/>
      <c r="F99" s="132"/>
      <c r="G99" s="130"/>
      <c r="H99" s="132"/>
      <c r="I99" s="130"/>
      <c r="J99" s="132"/>
      <c r="K99" s="130"/>
      <c r="L99" s="132"/>
    </row>
    <row r="100" spans="2:12" ht="94.5">
      <c r="B100" s="139"/>
      <c r="C100" s="140" t="s">
        <v>141</v>
      </c>
      <c r="D100" s="141"/>
      <c r="E100" s="268" t="s">
        <v>142</v>
      </c>
      <c r="F100" s="137" t="s">
        <v>143</v>
      </c>
      <c r="G100" s="137" t="s">
        <v>143</v>
      </c>
      <c r="H100" s="231" t="s">
        <v>144</v>
      </c>
      <c r="I100" s="230"/>
      <c r="J100" s="231"/>
      <c r="K100" s="230"/>
      <c r="L100" s="231"/>
    </row>
    <row r="101" spans="2:12" s="109" customFormat="1" ht="15.75">
      <c r="B101" s="146"/>
      <c r="C101" s="147" t="s">
        <v>145</v>
      </c>
      <c r="D101" s="148"/>
      <c r="E101" s="173"/>
      <c r="F101" s="175">
        <v>316000</v>
      </c>
      <c r="G101" s="175">
        <v>316000</v>
      </c>
      <c r="H101" s="175">
        <v>201287</v>
      </c>
      <c r="I101" s="150"/>
      <c r="J101" s="150"/>
      <c r="K101" s="150"/>
      <c r="L101" s="150"/>
    </row>
    <row r="102" spans="2:12" s="125" customFormat="1" ht="15.75">
      <c r="B102" s="126"/>
      <c r="C102" s="249" t="s">
        <v>146</v>
      </c>
      <c r="D102" s="152">
        <v>750</v>
      </c>
      <c r="E102" s="242"/>
      <c r="F102" s="130"/>
      <c r="G102" s="132"/>
      <c r="H102" s="130"/>
      <c r="I102" s="132"/>
      <c r="J102" s="130"/>
      <c r="K102" s="132"/>
      <c r="L102" s="132"/>
    </row>
    <row r="103" spans="2:12" ht="31.5">
      <c r="B103" s="139"/>
      <c r="C103" s="252" t="s">
        <v>147</v>
      </c>
      <c r="D103" s="160"/>
      <c r="E103" s="246" t="s">
        <v>148</v>
      </c>
      <c r="F103" s="144" t="s">
        <v>149</v>
      </c>
      <c r="G103" s="144" t="s">
        <v>149</v>
      </c>
      <c r="H103" s="269" t="s">
        <v>150</v>
      </c>
      <c r="I103" s="145"/>
      <c r="J103" s="143"/>
      <c r="K103" s="145"/>
      <c r="L103" s="145"/>
    </row>
    <row r="104" spans="2:12" s="109" customFormat="1" ht="15.75">
      <c r="B104" s="146"/>
      <c r="C104" s="147" t="s">
        <v>80</v>
      </c>
      <c r="D104" s="148"/>
      <c r="E104" s="264"/>
      <c r="F104" s="150">
        <v>282540</v>
      </c>
      <c r="G104" s="150">
        <v>282540</v>
      </c>
      <c r="H104" s="150">
        <v>260000</v>
      </c>
      <c r="I104" s="150"/>
      <c r="J104" s="150"/>
      <c r="K104" s="150"/>
      <c r="L104" s="150"/>
    </row>
    <row r="105" spans="2:12" s="109" customFormat="1" ht="31.5">
      <c r="B105" s="146"/>
      <c r="C105" s="127" t="s">
        <v>151</v>
      </c>
      <c r="D105" s="242">
        <v>754</v>
      </c>
      <c r="E105" s="152"/>
      <c r="F105" s="132"/>
      <c r="G105" s="130"/>
      <c r="H105" s="132"/>
      <c r="I105" s="130"/>
      <c r="J105" s="132"/>
      <c r="K105" s="132"/>
      <c r="L105" s="132"/>
    </row>
    <row r="106" spans="2:12" s="109" customFormat="1" ht="31.5">
      <c r="B106" s="146"/>
      <c r="C106" s="140" t="s">
        <v>152</v>
      </c>
      <c r="D106" s="246"/>
      <c r="E106" s="160">
        <v>75411</v>
      </c>
      <c r="F106" s="145">
        <v>3659000</v>
      </c>
      <c r="G106" s="143">
        <v>3359000</v>
      </c>
      <c r="H106" s="145">
        <v>2511200</v>
      </c>
      <c r="I106" s="143"/>
      <c r="J106" s="145"/>
      <c r="K106" s="145"/>
      <c r="L106" s="145">
        <v>300000</v>
      </c>
    </row>
    <row r="107" spans="2:12" s="109" customFormat="1" ht="18" customHeight="1">
      <c r="B107" s="146"/>
      <c r="C107" s="161" t="s">
        <v>82</v>
      </c>
      <c r="D107" s="173"/>
      <c r="E107" s="267"/>
      <c r="F107" s="175">
        <v>3659000</v>
      </c>
      <c r="G107" s="175">
        <v>3359000</v>
      </c>
      <c r="H107" s="175">
        <f>SUM(H106)</f>
        <v>2511200</v>
      </c>
      <c r="I107" s="175"/>
      <c r="J107" s="175"/>
      <c r="K107" s="175"/>
      <c r="L107" s="175">
        <v>300000</v>
      </c>
    </row>
    <row r="108" spans="2:12" s="109" customFormat="1" ht="18" customHeight="1">
      <c r="B108" s="146"/>
      <c r="C108" s="176">
        <v>2</v>
      </c>
      <c r="D108" s="173">
        <v>3</v>
      </c>
      <c r="E108" s="173">
        <v>4</v>
      </c>
      <c r="F108" s="178">
        <v>5</v>
      </c>
      <c r="G108" s="178">
        <v>6</v>
      </c>
      <c r="H108" s="178">
        <v>7</v>
      </c>
      <c r="I108" s="178">
        <v>8</v>
      </c>
      <c r="J108" s="178">
        <v>9</v>
      </c>
      <c r="K108" s="178">
        <v>10</v>
      </c>
      <c r="L108" s="178">
        <v>11</v>
      </c>
    </row>
    <row r="109" spans="2:12" s="109" customFormat="1" ht="15.75">
      <c r="B109" s="146"/>
      <c r="C109" s="127" t="s">
        <v>153</v>
      </c>
      <c r="D109" s="169">
        <v>851</v>
      </c>
      <c r="E109" s="242"/>
      <c r="F109" s="130"/>
      <c r="G109" s="132"/>
      <c r="H109" s="130"/>
      <c r="I109" s="132"/>
      <c r="J109" s="130"/>
      <c r="K109" s="132"/>
      <c r="L109" s="132"/>
    </row>
    <row r="110" spans="2:12" s="109" customFormat="1" ht="63">
      <c r="B110" s="146"/>
      <c r="C110" s="140" t="s">
        <v>154</v>
      </c>
      <c r="D110" s="141"/>
      <c r="E110" s="246">
        <v>85156</v>
      </c>
      <c r="F110" s="143">
        <v>837000</v>
      </c>
      <c r="G110" s="145">
        <v>837000</v>
      </c>
      <c r="H110" s="143"/>
      <c r="I110" s="145"/>
      <c r="J110" s="143"/>
      <c r="K110" s="145"/>
      <c r="L110" s="145"/>
    </row>
    <row r="111" spans="2:12" s="109" customFormat="1" ht="15.75">
      <c r="B111" s="146"/>
      <c r="C111" s="147" t="s">
        <v>155</v>
      </c>
      <c r="D111" s="148"/>
      <c r="E111" s="264"/>
      <c r="F111" s="150">
        <v>837000</v>
      </c>
      <c r="G111" s="150">
        <v>837000</v>
      </c>
      <c r="H111" s="150"/>
      <c r="I111" s="150"/>
      <c r="J111" s="150"/>
      <c r="K111" s="150"/>
      <c r="L111" s="150"/>
    </row>
    <row r="112" spans="2:12" s="109" customFormat="1" ht="15.75">
      <c r="B112" s="146"/>
      <c r="C112" s="127" t="s">
        <v>156</v>
      </c>
      <c r="D112" s="242">
        <v>852</v>
      </c>
      <c r="E112" s="152"/>
      <c r="F112" s="132"/>
      <c r="G112" s="132"/>
      <c r="H112" s="130"/>
      <c r="I112" s="132"/>
      <c r="J112" s="130"/>
      <c r="K112" s="132"/>
      <c r="L112" s="132"/>
    </row>
    <row r="113" spans="2:12" s="109" customFormat="1" ht="63">
      <c r="B113" s="146"/>
      <c r="C113" s="140" t="s">
        <v>157</v>
      </c>
      <c r="D113" s="246"/>
      <c r="E113" s="160">
        <v>85212</v>
      </c>
      <c r="F113" s="145">
        <v>16000</v>
      </c>
      <c r="G113" s="145">
        <v>16000</v>
      </c>
      <c r="H113" s="143"/>
      <c r="I113" s="145"/>
      <c r="J113" s="143"/>
      <c r="K113" s="145"/>
      <c r="L113" s="145"/>
    </row>
    <row r="114" spans="2:12" s="109" customFormat="1" ht="15.75">
      <c r="B114" s="146"/>
      <c r="C114" s="147" t="s">
        <v>107</v>
      </c>
      <c r="D114" s="148"/>
      <c r="E114" s="264"/>
      <c r="F114" s="150">
        <v>16000</v>
      </c>
      <c r="G114" s="150">
        <v>16000</v>
      </c>
      <c r="H114" s="150"/>
      <c r="I114" s="150"/>
      <c r="J114" s="150"/>
      <c r="K114" s="150"/>
      <c r="L114" s="150"/>
    </row>
    <row r="115" spans="2:12" s="125" customFormat="1" ht="31.5">
      <c r="B115" s="126"/>
      <c r="C115" s="127" t="s">
        <v>158</v>
      </c>
      <c r="D115" s="242">
        <v>853</v>
      </c>
      <c r="E115" s="152"/>
      <c r="F115" s="132"/>
      <c r="G115" s="132"/>
      <c r="H115" s="130"/>
      <c r="I115" s="132"/>
      <c r="J115" s="130"/>
      <c r="K115" s="132"/>
      <c r="L115" s="132"/>
    </row>
    <row r="116" spans="2:12" s="109" customFormat="1" ht="31.5">
      <c r="B116" s="146"/>
      <c r="C116" s="140" t="s">
        <v>159</v>
      </c>
      <c r="D116" s="246"/>
      <c r="E116" s="160">
        <v>85321</v>
      </c>
      <c r="F116" s="145">
        <v>137000</v>
      </c>
      <c r="G116" s="145">
        <v>137000</v>
      </c>
      <c r="H116" s="143">
        <v>123073</v>
      </c>
      <c r="I116" s="145"/>
      <c r="J116" s="143"/>
      <c r="K116" s="145"/>
      <c r="L116" s="145"/>
    </row>
    <row r="117" spans="2:12" ht="15.75">
      <c r="B117" s="270"/>
      <c r="C117" s="255" t="s">
        <v>113</v>
      </c>
      <c r="D117" s="256"/>
      <c r="E117" s="271"/>
      <c r="F117" s="210">
        <v>137000</v>
      </c>
      <c r="G117" s="210">
        <v>137000</v>
      </c>
      <c r="H117" s="210">
        <f>SUM(H116)</f>
        <v>123073</v>
      </c>
      <c r="I117" s="210"/>
      <c r="J117" s="210"/>
      <c r="K117" s="210"/>
      <c r="L117" s="210"/>
    </row>
    <row r="118" spans="2:12" ht="47.25">
      <c r="B118" s="115" t="s">
        <v>160</v>
      </c>
      <c r="C118" s="272" t="s">
        <v>161</v>
      </c>
      <c r="D118" s="260"/>
      <c r="E118" s="261"/>
      <c r="F118" s="207">
        <v>22150</v>
      </c>
      <c r="G118" s="207">
        <v>22150</v>
      </c>
      <c r="H118" s="207">
        <v>22000</v>
      </c>
      <c r="I118" s="207"/>
      <c r="J118" s="273"/>
      <c r="K118" s="273"/>
      <c r="L118" s="273"/>
    </row>
    <row r="119" spans="2:12" s="125" customFormat="1" ht="15.75">
      <c r="B119" s="274"/>
      <c r="C119" s="275" t="s">
        <v>162</v>
      </c>
      <c r="D119" s="242">
        <v>750</v>
      </c>
      <c r="E119" s="152"/>
      <c r="F119" s="132"/>
      <c r="G119" s="132"/>
      <c r="H119" s="130"/>
      <c r="I119" s="132"/>
      <c r="J119" s="250"/>
      <c r="K119" s="251"/>
      <c r="L119" s="251"/>
    </row>
    <row r="120" spans="2:12" s="125" customFormat="1" ht="15.75">
      <c r="B120" s="274"/>
      <c r="C120" s="276" t="s">
        <v>163</v>
      </c>
      <c r="D120" s="277"/>
      <c r="E120" s="160">
        <v>75011</v>
      </c>
      <c r="F120" s="145">
        <v>22150</v>
      </c>
      <c r="G120" s="145">
        <v>22150</v>
      </c>
      <c r="H120" s="143">
        <v>22000</v>
      </c>
      <c r="I120" s="278"/>
      <c r="J120" s="279"/>
      <c r="K120" s="280"/>
      <c r="L120" s="280"/>
    </row>
    <row r="121" spans="2:12" s="109" customFormat="1" ht="15.75">
      <c r="B121" s="281"/>
      <c r="C121" s="281" t="s">
        <v>80</v>
      </c>
      <c r="D121" s="256"/>
      <c r="E121" s="282"/>
      <c r="F121" s="283">
        <v>22150</v>
      </c>
      <c r="G121" s="283">
        <v>22150</v>
      </c>
      <c r="H121" s="283">
        <v>22000</v>
      </c>
      <c r="I121" s="210"/>
      <c r="J121" s="258"/>
      <c r="K121" s="258"/>
      <c r="L121" s="258"/>
    </row>
    <row r="122" spans="2:12" ht="63">
      <c r="B122" s="115" t="s">
        <v>164</v>
      </c>
      <c r="C122" s="272" t="s">
        <v>165</v>
      </c>
      <c r="D122" s="260"/>
      <c r="E122" s="261"/>
      <c r="F122" s="207">
        <v>399850</v>
      </c>
      <c r="G122" s="207">
        <v>399850</v>
      </c>
      <c r="H122" s="207"/>
      <c r="I122" s="207"/>
      <c r="J122" s="207"/>
      <c r="K122" s="207"/>
      <c r="L122" s="207"/>
    </row>
    <row r="123" spans="2:12" ht="15" customHeight="1">
      <c r="B123" s="284"/>
      <c r="C123" s="275" t="s">
        <v>166</v>
      </c>
      <c r="D123" s="242">
        <v>600</v>
      </c>
      <c r="E123" s="242"/>
      <c r="F123" s="130"/>
      <c r="G123" s="132"/>
      <c r="H123" s="130"/>
      <c r="I123" s="132"/>
      <c r="J123" s="130"/>
      <c r="K123" s="132"/>
      <c r="L123" s="132"/>
    </row>
    <row r="124" spans="2:12" ht="15" customHeight="1">
      <c r="B124" s="284"/>
      <c r="C124" s="276" t="s">
        <v>70</v>
      </c>
      <c r="D124" s="246"/>
      <c r="E124" s="246">
        <v>60014</v>
      </c>
      <c r="F124" s="143">
        <v>399850</v>
      </c>
      <c r="G124" s="145">
        <v>399850</v>
      </c>
      <c r="H124" s="143"/>
      <c r="I124" s="145"/>
      <c r="J124" s="143"/>
      <c r="K124" s="145"/>
      <c r="L124" s="145"/>
    </row>
    <row r="125" spans="2:12" s="109" customFormat="1" ht="15" customHeight="1">
      <c r="B125" s="120"/>
      <c r="C125" s="285" t="s">
        <v>167</v>
      </c>
      <c r="D125" s="148"/>
      <c r="E125" s="148"/>
      <c r="F125" s="150">
        <v>399850</v>
      </c>
      <c r="G125" s="150">
        <v>399850</v>
      </c>
      <c r="H125" s="150"/>
      <c r="I125" s="150"/>
      <c r="J125" s="150"/>
      <c r="K125" s="150"/>
      <c r="L125" s="150"/>
    </row>
    <row r="126" spans="2:12" s="125" customFormat="1" ht="15" customHeight="1">
      <c r="B126" s="274"/>
      <c r="C126" s="275"/>
      <c r="D126" s="242"/>
      <c r="E126" s="152"/>
      <c r="F126" s="132"/>
      <c r="G126" s="130"/>
      <c r="H126" s="132"/>
      <c r="I126" s="132"/>
      <c r="J126" s="130"/>
      <c r="K126" s="132"/>
      <c r="L126" s="132"/>
    </row>
    <row r="127" spans="2:12" ht="15" customHeight="1">
      <c r="B127" s="284"/>
      <c r="C127" s="276"/>
      <c r="D127" s="246"/>
      <c r="E127" s="160"/>
      <c r="F127" s="145"/>
      <c r="G127" s="143"/>
      <c r="H127" s="145"/>
      <c r="I127" s="145"/>
      <c r="J127" s="143"/>
      <c r="K127" s="145"/>
      <c r="L127" s="145"/>
    </row>
    <row r="128" spans="2:12" s="109" customFormat="1" ht="30" customHeight="1" thickBot="1">
      <c r="B128" s="120"/>
      <c r="C128" s="285" t="s">
        <v>167</v>
      </c>
      <c r="D128" s="148"/>
      <c r="E128" s="148"/>
      <c r="F128" s="150"/>
      <c r="G128" s="150"/>
      <c r="H128" s="225"/>
      <c r="I128" s="207"/>
      <c r="J128" s="150"/>
      <c r="K128" s="150"/>
      <c r="L128" s="150"/>
    </row>
    <row r="129" spans="2:12" s="109" customFormat="1" ht="30" customHeight="1" thickBot="1">
      <c r="B129" s="556" t="s">
        <v>168</v>
      </c>
      <c r="C129" s="557"/>
      <c r="D129" s="286"/>
      <c r="E129" s="287"/>
      <c r="F129" s="288">
        <v>45661430</v>
      </c>
      <c r="G129" s="289">
        <v>42001182</v>
      </c>
      <c r="H129" s="289">
        <v>27375883</v>
      </c>
      <c r="I129" s="289">
        <v>1937232</v>
      </c>
      <c r="J129" s="289">
        <v>296865</v>
      </c>
      <c r="K129" s="289">
        <v>582321</v>
      </c>
      <c r="L129" s="290">
        <v>3660248</v>
      </c>
    </row>
    <row r="130" spans="1:12" ht="15" customHeight="1">
      <c r="A130" s="291"/>
      <c r="B130" s="291"/>
      <c r="C130" s="133"/>
      <c r="D130" s="157"/>
      <c r="E130" s="157"/>
      <c r="F130" s="136"/>
      <c r="G130" s="136"/>
      <c r="H130" s="136"/>
      <c r="I130" s="136"/>
      <c r="J130" s="136"/>
      <c r="K130" s="136"/>
      <c r="L130" s="136"/>
    </row>
    <row r="131" spans="6:12" ht="15.75">
      <c r="F131" s="292"/>
      <c r="G131" s="292"/>
      <c r="H131" s="292"/>
      <c r="I131" s="292"/>
      <c r="J131" s="292"/>
      <c r="K131" s="292"/>
      <c r="L131" s="292"/>
    </row>
    <row r="132" spans="6:12" ht="16.5">
      <c r="F132" s="292"/>
      <c r="G132" s="292"/>
      <c r="H132" s="292"/>
      <c r="I132" s="292"/>
      <c r="J132" s="292"/>
      <c r="K132" s="293"/>
      <c r="L132" s="292"/>
    </row>
    <row r="133" spans="6:12" ht="16.5">
      <c r="F133" s="292"/>
      <c r="G133" s="292"/>
      <c r="H133" s="292"/>
      <c r="I133" s="292"/>
      <c r="J133" s="292"/>
      <c r="K133" s="293"/>
      <c r="L133" s="292"/>
    </row>
    <row r="134" spans="6:12" ht="15.75">
      <c r="F134" s="292"/>
      <c r="G134" s="292"/>
      <c r="H134" s="292"/>
      <c r="I134" s="292"/>
      <c r="J134" s="292"/>
      <c r="K134" s="292"/>
      <c r="L134" s="292"/>
    </row>
  </sheetData>
  <mergeCells count="13">
    <mergeCell ref="G10:G11"/>
    <mergeCell ref="H10:K10"/>
    <mergeCell ref="B129:C129"/>
    <mergeCell ref="A6:L6"/>
    <mergeCell ref="B8:B11"/>
    <mergeCell ref="C8:C11"/>
    <mergeCell ref="D8:E8"/>
    <mergeCell ref="F8:L8"/>
    <mergeCell ref="D9:D11"/>
    <mergeCell ref="E9:E11"/>
    <mergeCell ref="F9:F11"/>
    <mergeCell ref="G9:K9"/>
    <mergeCell ref="L9:L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6"/>
  <sheetViews>
    <sheetView workbookViewId="0" topLeftCell="A1">
      <selection activeCell="A1" sqref="A1:IV16384"/>
    </sheetView>
  </sheetViews>
  <sheetFormatPr defaultColWidth="9.00390625" defaultRowHeight="12.75"/>
  <cols>
    <col min="1" max="1" width="15.375" style="0" customWidth="1"/>
    <col min="2" max="2" width="5.375" style="313" customWidth="1"/>
    <col min="7" max="7" width="34.625" style="0" customWidth="1"/>
    <col min="8" max="8" width="22.25390625" style="0" customWidth="1"/>
    <col min="9" max="9" width="0.12890625" style="0" hidden="1" customWidth="1"/>
    <col min="12" max="12" width="10.00390625" style="0" customWidth="1"/>
  </cols>
  <sheetData>
    <row r="1" spans="2:8" ht="15.75">
      <c r="B1" s="294"/>
      <c r="C1" s="295"/>
      <c r="D1" s="295"/>
      <c r="E1" s="295"/>
      <c r="F1" s="295"/>
      <c r="G1" s="295"/>
      <c r="H1" s="295"/>
    </row>
    <row r="2" spans="2:8" ht="15.75">
      <c r="B2" s="294"/>
      <c r="C2" s="295"/>
      <c r="D2" s="295"/>
      <c r="E2" s="295"/>
      <c r="F2" s="295"/>
      <c r="G2" s="295"/>
      <c r="H2" s="107" t="s">
        <v>169</v>
      </c>
    </row>
    <row r="3" spans="2:8" ht="15.75">
      <c r="B3" s="294"/>
      <c r="C3" s="295"/>
      <c r="D3" s="295"/>
      <c r="E3" s="295"/>
      <c r="F3" s="295"/>
      <c r="G3" s="295"/>
      <c r="H3" s="107" t="s">
        <v>170</v>
      </c>
    </row>
    <row r="4" spans="2:8" ht="15.75">
      <c r="B4" s="294"/>
      <c r="C4" s="295"/>
      <c r="D4" s="295"/>
      <c r="E4" s="295"/>
      <c r="F4" s="295"/>
      <c r="G4" s="295"/>
      <c r="H4" s="107" t="s">
        <v>43</v>
      </c>
    </row>
    <row r="5" spans="2:12" ht="31.5" customHeight="1">
      <c r="B5" s="294"/>
      <c r="C5" s="296"/>
      <c r="D5" s="297"/>
      <c r="E5" s="297"/>
      <c r="F5" s="295"/>
      <c r="G5" s="295"/>
      <c r="H5" s="16" t="s">
        <v>171</v>
      </c>
      <c r="I5" s="298"/>
      <c r="J5" s="298"/>
      <c r="K5" s="298"/>
      <c r="L5" s="299"/>
    </row>
    <row r="6" spans="2:12" ht="15.75">
      <c r="B6" s="294"/>
      <c r="C6" s="297"/>
      <c r="D6" s="297"/>
      <c r="E6" s="297" t="s">
        <v>172</v>
      </c>
      <c r="F6" s="300"/>
      <c r="G6" s="300"/>
      <c r="H6" s="16"/>
      <c r="I6" s="298"/>
      <c r="J6" s="298"/>
      <c r="K6" s="298"/>
      <c r="L6" s="299"/>
    </row>
    <row r="7" spans="2:12" ht="15.75">
      <c r="B7" s="294"/>
      <c r="C7" s="295"/>
      <c r="D7" s="300"/>
      <c r="E7" s="301"/>
      <c r="F7" s="301" t="s">
        <v>173</v>
      </c>
      <c r="G7" s="301"/>
      <c r="H7" s="16"/>
      <c r="I7" s="298"/>
      <c r="J7" s="298"/>
      <c r="K7" s="298"/>
      <c r="L7" s="299"/>
    </row>
    <row r="8" spans="2:12" ht="15.75">
      <c r="B8" s="294"/>
      <c r="C8" s="295"/>
      <c r="D8" s="300"/>
      <c r="E8" s="300"/>
      <c r="F8" s="300"/>
      <c r="G8" s="300"/>
      <c r="H8" s="16"/>
      <c r="I8" s="298"/>
      <c r="J8" s="298"/>
      <c r="K8" s="298"/>
      <c r="L8" s="299"/>
    </row>
    <row r="9" spans="2:8" ht="15.75">
      <c r="B9" s="302" t="s">
        <v>1</v>
      </c>
      <c r="C9" s="576" t="s">
        <v>174</v>
      </c>
      <c r="D9" s="576"/>
      <c r="E9" s="576"/>
      <c r="F9" s="576"/>
      <c r="G9" s="577"/>
      <c r="H9" s="303" t="s">
        <v>175</v>
      </c>
    </row>
    <row r="10" spans="2:8" ht="15">
      <c r="B10" s="304" t="s">
        <v>176</v>
      </c>
      <c r="C10" s="575" t="s">
        <v>177</v>
      </c>
      <c r="D10" s="575"/>
      <c r="E10" s="575"/>
      <c r="F10" s="575"/>
      <c r="G10" s="575"/>
      <c r="H10" s="305"/>
    </row>
    <row r="11" spans="2:8" ht="30" customHeight="1">
      <c r="B11" s="304" t="s">
        <v>178</v>
      </c>
      <c r="C11" s="575" t="s">
        <v>179</v>
      </c>
      <c r="D11" s="575"/>
      <c r="E11" s="575"/>
      <c r="F11" s="575"/>
      <c r="G11" s="575"/>
      <c r="H11" s="100"/>
    </row>
    <row r="12" spans="2:8" ht="29.25" customHeight="1">
      <c r="B12" s="304" t="s">
        <v>180</v>
      </c>
      <c r="C12" s="575" t="s">
        <v>181</v>
      </c>
      <c r="D12" s="575"/>
      <c r="E12" s="575"/>
      <c r="F12" s="575"/>
      <c r="G12" s="575"/>
      <c r="H12" s="306">
        <v>2600000</v>
      </c>
    </row>
    <row r="13" spans="2:8" ht="42.75" customHeight="1">
      <c r="B13" s="307"/>
      <c r="C13" s="572" t="s">
        <v>182</v>
      </c>
      <c r="D13" s="573"/>
      <c r="E13" s="573"/>
      <c r="F13" s="573"/>
      <c r="G13" s="574"/>
      <c r="H13" s="308"/>
    </row>
    <row r="14" spans="2:8" ht="44.25" customHeight="1">
      <c r="B14" s="307"/>
      <c r="C14" s="572" t="s">
        <v>183</v>
      </c>
      <c r="D14" s="573"/>
      <c r="E14" s="573"/>
      <c r="F14" s="573"/>
      <c r="G14" s="574"/>
      <c r="H14" s="308"/>
    </row>
    <row r="15" spans="2:8" ht="30.75" customHeight="1">
      <c r="B15" s="304" t="s">
        <v>184</v>
      </c>
      <c r="C15" s="575" t="s">
        <v>185</v>
      </c>
      <c r="D15" s="575"/>
      <c r="E15" s="575"/>
      <c r="F15" s="575"/>
      <c r="G15" s="575"/>
      <c r="H15" s="306">
        <v>217021</v>
      </c>
    </row>
    <row r="16" spans="2:8" ht="30.75" customHeight="1">
      <c r="B16" s="304" t="s">
        <v>186</v>
      </c>
      <c r="C16" s="575" t="s">
        <v>187</v>
      </c>
      <c r="D16" s="575"/>
      <c r="E16" s="575"/>
      <c r="F16" s="575"/>
      <c r="G16" s="575"/>
      <c r="H16" s="100"/>
    </row>
    <row r="17" spans="2:8" ht="43.5" customHeight="1">
      <c r="B17" s="304" t="s">
        <v>188</v>
      </c>
      <c r="C17" s="565" t="s">
        <v>189</v>
      </c>
      <c r="D17" s="566"/>
      <c r="E17" s="566"/>
      <c r="F17" s="566"/>
      <c r="G17" s="567"/>
      <c r="H17" s="309"/>
    </row>
    <row r="18" spans="2:8" ht="15">
      <c r="B18" s="310"/>
      <c r="C18" s="568" t="s">
        <v>190</v>
      </c>
      <c r="D18" s="568"/>
      <c r="E18" s="568"/>
      <c r="F18" s="568"/>
      <c r="G18" s="569"/>
      <c r="H18" s="311">
        <f>SUM(H12:H17)</f>
        <v>2817021</v>
      </c>
    </row>
    <row r="19" spans="2:8" ht="15">
      <c r="B19" s="310"/>
      <c r="C19" s="570" t="s">
        <v>191</v>
      </c>
      <c r="D19" s="570"/>
      <c r="E19" s="570"/>
      <c r="F19" s="570"/>
      <c r="G19" s="571"/>
      <c r="H19" s="312"/>
    </row>
    <row r="20" spans="2:8" ht="24" customHeight="1">
      <c r="B20" s="304" t="s">
        <v>176</v>
      </c>
      <c r="C20" s="564" t="s">
        <v>192</v>
      </c>
      <c r="D20" s="564"/>
      <c r="E20" s="564"/>
      <c r="F20" s="564"/>
      <c r="G20" s="564"/>
      <c r="H20" s="306">
        <v>1486649</v>
      </c>
    </row>
    <row r="21" spans="2:8" ht="45" customHeight="1">
      <c r="B21" s="304"/>
      <c r="C21" s="561" t="s">
        <v>193</v>
      </c>
      <c r="D21" s="562"/>
      <c r="E21" s="562"/>
      <c r="F21" s="562"/>
      <c r="G21" s="563"/>
      <c r="H21" s="306"/>
    </row>
    <row r="22" spans="2:8" ht="47.25" customHeight="1">
      <c r="B22" s="304"/>
      <c r="C22" s="561" t="s">
        <v>194</v>
      </c>
      <c r="D22" s="562"/>
      <c r="E22" s="562"/>
      <c r="F22" s="562"/>
      <c r="G22" s="563"/>
      <c r="H22" s="306">
        <v>786649</v>
      </c>
    </row>
    <row r="23" spans="2:8" ht="15">
      <c r="B23" s="304" t="s">
        <v>178</v>
      </c>
      <c r="C23" s="564" t="s">
        <v>195</v>
      </c>
      <c r="D23" s="564"/>
      <c r="E23" s="564"/>
      <c r="F23" s="564"/>
      <c r="G23" s="564"/>
      <c r="H23" s="100"/>
    </row>
    <row r="24" spans="2:8" ht="15">
      <c r="B24" s="304" t="s">
        <v>180</v>
      </c>
      <c r="C24" s="564" t="s">
        <v>196</v>
      </c>
      <c r="D24" s="564"/>
      <c r="E24" s="564"/>
      <c r="F24" s="564"/>
      <c r="G24" s="564"/>
      <c r="H24" s="100"/>
    </row>
    <row r="25" spans="2:8" ht="15">
      <c r="B25" s="304" t="s">
        <v>184</v>
      </c>
      <c r="C25" s="558" t="s">
        <v>197</v>
      </c>
      <c r="D25" s="558"/>
      <c r="E25" s="558"/>
      <c r="F25" s="558"/>
      <c r="G25" s="558"/>
      <c r="H25" s="100"/>
    </row>
    <row r="26" spans="2:8" ht="15">
      <c r="B26" s="310"/>
      <c r="C26" s="559" t="s">
        <v>198</v>
      </c>
      <c r="D26" s="559"/>
      <c r="E26" s="559"/>
      <c r="F26" s="559"/>
      <c r="G26" s="560"/>
      <c r="H26" s="311">
        <v>1486649</v>
      </c>
    </row>
  </sheetData>
  <mergeCells count="18"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5:G25"/>
    <mergeCell ref="C26:G26"/>
    <mergeCell ref="C21:G21"/>
    <mergeCell ref="C22:G22"/>
    <mergeCell ref="C23:G23"/>
    <mergeCell ref="C24:G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 Starachowicach</dc:creator>
  <cp:keywords/>
  <dc:description/>
  <cp:lastModifiedBy>SP w Starachowicach</cp:lastModifiedBy>
  <cp:lastPrinted>2005-02-23T09:03:48Z</cp:lastPrinted>
  <dcterms:created xsi:type="dcterms:W3CDTF">2004-11-05T08:49:21Z</dcterms:created>
  <dcterms:modified xsi:type="dcterms:W3CDTF">2005-02-03T08:39:33Z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